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/>
  <xr:revisionPtr revIDLastSave="0" documentId="8_{20D04905-EE98-4593-A738-1237404FB2B9}" xr6:coauthVersionLast="45" xr6:coauthVersionMax="45" xr10:uidLastSave="{00000000-0000-0000-0000-000000000000}"/>
  <bookViews>
    <workbookView xWindow="4660" yWindow="1990" windowWidth="14400" windowHeight="7350" xr2:uid="{00000000-000D-0000-FFFF-FFFF00000000}"/>
  </bookViews>
  <sheets>
    <sheet name="出勤簿" sheetId="2" r:id="rId1"/>
  </sheets>
  <definedNames>
    <definedName name="_xlnm.Print_Area" localSheetId="0">出勤簿!$A$1:$I$37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2" l="1"/>
  <c r="I37" i="2" s="1"/>
  <c r="C37" i="2"/>
  <c r="H36" i="2"/>
  <c r="I36" i="2" s="1"/>
  <c r="C36" i="2"/>
  <c r="H35" i="2"/>
  <c r="I35" i="2" s="1"/>
  <c r="C35" i="2"/>
  <c r="H34" i="2"/>
  <c r="I34" i="2" s="1"/>
  <c r="C34" i="2"/>
  <c r="H33" i="2"/>
  <c r="I33" i="2" s="1"/>
  <c r="C33" i="2"/>
  <c r="H32" i="2"/>
  <c r="I32" i="2" s="1"/>
  <c r="C32" i="2"/>
  <c r="H31" i="2"/>
  <c r="I31" i="2" s="1"/>
  <c r="C31" i="2"/>
  <c r="H30" i="2"/>
  <c r="I30" i="2" s="1"/>
  <c r="C30" i="2"/>
  <c r="I29" i="2"/>
  <c r="H29" i="2"/>
  <c r="C29" i="2"/>
  <c r="H28" i="2"/>
  <c r="I28" i="2" s="1"/>
  <c r="C28" i="2"/>
  <c r="H27" i="2"/>
  <c r="I27" i="2" s="1"/>
  <c r="C27" i="2"/>
  <c r="H26" i="2"/>
  <c r="I26" i="2" s="1"/>
  <c r="C26" i="2"/>
  <c r="H25" i="2"/>
  <c r="I25" i="2" s="1"/>
  <c r="C25" i="2"/>
  <c r="H24" i="2"/>
  <c r="I24" i="2" s="1"/>
  <c r="C24" i="2"/>
  <c r="H23" i="2"/>
  <c r="I23" i="2" s="1"/>
  <c r="C23" i="2"/>
  <c r="H22" i="2"/>
  <c r="I22" i="2" s="1"/>
  <c r="C22" i="2"/>
  <c r="H21" i="2"/>
  <c r="I21" i="2" s="1"/>
  <c r="C21" i="2"/>
  <c r="H20" i="2"/>
  <c r="I20" i="2" s="1"/>
  <c r="C20" i="2"/>
  <c r="H19" i="2"/>
  <c r="I19" i="2" s="1"/>
  <c r="C19" i="2"/>
  <c r="H18" i="2"/>
  <c r="I18" i="2" s="1"/>
  <c r="C18" i="2"/>
  <c r="H17" i="2"/>
  <c r="I17" i="2" s="1"/>
  <c r="C17" i="2"/>
  <c r="H16" i="2"/>
  <c r="I16" i="2" s="1"/>
  <c r="C16" i="2"/>
  <c r="H15" i="2"/>
  <c r="I15" i="2" s="1"/>
  <c r="C15" i="2"/>
  <c r="H14" i="2"/>
  <c r="I14" i="2" s="1"/>
  <c r="C14" i="2"/>
  <c r="I13" i="2"/>
  <c r="H13" i="2"/>
  <c r="C13" i="2"/>
  <c r="H12" i="2"/>
  <c r="I12" i="2" s="1"/>
  <c r="C12" i="2"/>
  <c r="H11" i="2"/>
  <c r="I11" i="2" s="1"/>
  <c r="C11" i="2"/>
  <c r="H10" i="2"/>
  <c r="I10" i="2" s="1"/>
  <c r="C10" i="2"/>
  <c r="L9" i="2"/>
  <c r="H9" i="2"/>
  <c r="I9" i="2" s="1"/>
  <c r="C9" i="2"/>
  <c r="H8" i="2"/>
  <c r="I8" i="2" s="1"/>
  <c r="C8" i="2"/>
  <c r="H7" i="2"/>
  <c r="I7" i="2" s="1"/>
  <c r="C7" i="2"/>
  <c r="I3" i="2"/>
  <c r="A1" i="2"/>
  <c r="A9" i="2" l="1"/>
  <c r="A16" i="2"/>
  <c r="A24" i="2"/>
  <c r="A32" i="2"/>
  <c r="A7" i="2"/>
  <c r="A14" i="2"/>
  <c r="A22" i="2"/>
  <c r="A30" i="2"/>
  <c r="A20" i="2"/>
  <c r="A28" i="2"/>
  <c r="A8" i="2"/>
  <c r="M9" i="2"/>
  <c r="A37" i="2" s="1"/>
  <c r="A10" i="2"/>
  <c r="A18" i="2"/>
  <c r="A34" i="2"/>
  <c r="A12" i="2"/>
  <c r="A26" i="2"/>
  <c r="A11" i="2"/>
  <c r="A13" i="2"/>
  <c r="A15" i="2"/>
  <c r="A17" i="2"/>
  <c r="A19" i="2"/>
  <c r="A21" i="2"/>
  <c r="A23" i="2"/>
  <c r="A25" i="2"/>
  <c r="A27" i="2"/>
  <c r="A29" i="2"/>
  <c r="A31" i="2"/>
  <c r="A33" i="2"/>
  <c r="A35" i="2" l="1"/>
  <c r="A36" i="2"/>
</calcChain>
</file>

<file path=xl/sharedStrings.xml><?xml version="1.0" encoding="utf-8"?>
<sst xmlns="http://schemas.openxmlformats.org/spreadsheetml/2006/main" count="43" uniqueCount="38">
  <si>
    <t>【印刷範囲指定により枠外は印刷しない】</t>
  </si>
  <si>
    <t>月</t>
  </si>
  <si>
    <t>年</t>
  </si>
  <si>
    <t>身長（cm）</t>
  </si>
  <si>
    <t>適正体重(kg)</t>
  </si>
  <si>
    <t>・背景が灰色欄（年月、身長、体重、血圧）を入力してください。</t>
  </si>
  <si>
    <t>日付</t>
  </si>
  <si>
    <t>体重（kg）</t>
  </si>
  <si>
    <t>血圧（㎜Hg）</t>
  </si>
  <si>
    <t>BMI（％）</t>
  </si>
  <si>
    <t>肥満度</t>
  </si>
  <si>
    <t>・B2に年、D2に月を入力すると、L8に指定された日からの年月として保存する。</t>
  </si>
  <si>
    <t>計測値</t>
  </si>
  <si>
    <t>比較</t>
  </si>
  <si>
    <t>最高血圧</t>
  </si>
  <si>
    <t>最低血圧</t>
  </si>
  <si>
    <t>・ただし、B2又はD2が未入力の場合、l8には何も設定されない。</t>
  </si>
  <si>
    <t>・L8が指定されると、m8にその月の最後の日が設定される。</t>
  </si>
  <si>
    <t>・適正体重は以下の計算式で求める（小数点第二位以下を四捨五入）。</t>
  </si>
  <si>
    <t>適正体重 = （身長（m））＊（身長（m））＊　２２</t>
  </si>
  <si>
    <t>・BMIは以下の計算式で求める（小数点第二位以下を四捨五入）。</t>
  </si>
  <si>
    <t>BMI = 体重（kg）　／　身長（m）　／　身長（m）</t>
  </si>
  <si>
    <t>・肥満度は以下の表で求める。</t>
  </si>
  <si>
    <t>BMI値</t>
  </si>
  <si>
    <t>判定</t>
  </si>
  <si>
    <t>〜</t>
  </si>
  <si>
    <t>18.5　未満</t>
  </si>
  <si>
    <t>低体重</t>
  </si>
  <si>
    <t>25　未満</t>
  </si>
  <si>
    <t>普通体重</t>
  </si>
  <si>
    <t>30　未満</t>
  </si>
  <si>
    <t>肥満（1度）</t>
  </si>
  <si>
    <t>35　未満</t>
  </si>
  <si>
    <t>肥満（2度）</t>
  </si>
  <si>
    <t>40　未満</t>
  </si>
  <si>
    <t>肥満（3度）</t>
  </si>
  <si>
    <t>肥満（4度）</t>
  </si>
  <si>
    <t>※日本肥満学会の判定基準　参照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</si>
</sst>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d"/>
    <numFmt numFmtId="178" formatCode="#,##0.0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Liberatio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DDDDD"/>
        <bgColor rgb="FFDDDDDD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8" fontId="3" fillId="3" borderId="5" xfId="0" applyNumberFormat="1" applyFont="1" applyFill="1" applyBorder="1" applyAlignment="1">
      <alignment horizontal="right" vertical="center"/>
    </xf>
    <xf numFmtId="178" fontId="3" fillId="0" borderId="4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3" fillId="0" borderId="9" xfId="0" applyFont="1" applyBorder="1">
      <alignment vertical="center"/>
    </xf>
    <xf numFmtId="177" fontId="3" fillId="0" borderId="7" xfId="0" applyNumberFormat="1" applyFont="1" applyBorder="1" applyAlignment="1">
      <alignment horizontal="center" vertical="center"/>
    </xf>
    <xf numFmtId="178" fontId="3" fillId="3" borderId="8" xfId="0" applyNumberFormat="1" applyFont="1" applyFill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right" vertical="center"/>
    </xf>
    <xf numFmtId="0" fontId="0" fillId="3" borderId="4" xfId="0" applyFill="1" applyBorder="1">
      <alignment vertical="center"/>
    </xf>
    <xf numFmtId="178" fontId="3" fillId="0" borderId="8" xfId="0" applyNumberFormat="1" applyFont="1" applyBorder="1" applyAlignment="1">
      <alignment horizontal="right" vertical="center"/>
    </xf>
    <xf numFmtId="0" fontId="0" fillId="3" borderId="7" xfId="0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3" fillId="3" borderId="4" xfId="0" applyNumberFormat="1" applyFont="1" applyFill="1" applyBorder="1" applyAlignment="1">
      <alignment horizontal="right" vertical="center"/>
    </xf>
    <xf numFmtId="178" fontId="3" fillId="3" borderId="7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3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7"/>
  <sheetViews>
    <sheetView tabSelected="1" zoomScale="78" zoomScaleNormal="78" workbookViewId="0">
      <selection sqref="A1:E2"/>
    </sheetView>
  </sheetViews>
  <sheetFormatPr defaultRowHeight="13"/>
  <cols>
    <col min="1" max="1" width="5.81640625" customWidth="1"/>
    <col min="2" max="2" width="13.36328125" customWidth="1"/>
    <col min="3" max="6" width="6.7265625" customWidth="1"/>
    <col min="7" max="8" width="13.36328125" customWidth="1"/>
    <col min="9" max="9" width="14.453125" customWidth="1"/>
    <col min="10" max="10" width="6.6328125" customWidth="1"/>
    <col min="11" max="11" width="7" customWidth="1"/>
    <col min="12" max="12" width="16.1796875" customWidth="1"/>
    <col min="13" max="13" width="3.6328125" customWidth="1"/>
    <col min="14" max="14" width="11.6328125" customWidth="1"/>
    <col min="15" max="15" width="14.54296875" customWidth="1"/>
    <col min="16" max="16" width="11.6328125" customWidth="1"/>
  </cols>
  <sheetData>
    <row r="1" spans="1:16" ht="12.75" customHeight="1" thickBot="1">
      <c r="A1" s="43" t="str">
        <f>_xlfn.CONCAT("健康管理表")</f>
        <v>健康管理表</v>
      </c>
      <c r="B1" s="43"/>
      <c r="C1" s="43"/>
      <c r="D1" s="43"/>
      <c r="E1" s="43"/>
      <c r="F1" s="2"/>
      <c r="G1" s="2"/>
      <c r="H1" s="2"/>
      <c r="I1" s="2"/>
      <c r="J1" s="3"/>
      <c r="K1" s="4"/>
      <c r="L1" s="5"/>
      <c r="M1" s="6"/>
      <c r="N1" s="6"/>
      <c r="O1" s="6"/>
    </row>
    <row r="2" spans="1:16" ht="19.75" customHeight="1" thickBot="1">
      <c r="A2" s="43"/>
      <c r="B2" s="43"/>
      <c r="C2" s="43"/>
      <c r="D2" s="43"/>
      <c r="E2" s="43"/>
      <c r="F2" s="2"/>
      <c r="G2" s="2"/>
      <c r="H2" s="7" t="s">
        <v>3</v>
      </c>
      <c r="I2" s="8"/>
      <c r="K2" s="4"/>
      <c r="L2" s="5" t="s">
        <v>0</v>
      </c>
      <c r="M2" s="6"/>
      <c r="N2" s="6"/>
      <c r="O2" s="6"/>
    </row>
    <row r="3" spans="1:16" ht="19.75" customHeight="1" thickBot="1">
      <c r="A3" s="2"/>
      <c r="B3" s="9"/>
      <c r="C3" s="2" t="s">
        <v>2</v>
      </c>
      <c r="D3" s="9"/>
      <c r="E3" s="2" t="s">
        <v>1</v>
      </c>
      <c r="F3" s="2"/>
      <c r="G3" s="2"/>
      <c r="H3" s="7" t="s">
        <v>4</v>
      </c>
      <c r="I3" s="10">
        <f>ROUND($I$2/100*$I$2/100*22,1)</f>
        <v>0</v>
      </c>
      <c r="K3" s="4"/>
      <c r="L3" s="5" t="s">
        <v>5</v>
      </c>
      <c r="M3" s="6"/>
      <c r="N3" s="6"/>
      <c r="O3" s="6"/>
    </row>
    <row r="4" spans="1:16" ht="19.75" customHeight="1" thickBot="1">
      <c r="A4" s="2"/>
      <c r="B4" s="2"/>
      <c r="C4" s="2"/>
      <c r="D4" s="2"/>
      <c r="E4" s="2"/>
      <c r="F4" s="2"/>
      <c r="G4" s="2"/>
      <c r="H4" s="2"/>
      <c r="I4" s="2"/>
      <c r="J4" s="11"/>
      <c r="K4" s="4"/>
      <c r="L4" s="5"/>
      <c r="M4" s="5"/>
      <c r="N4" s="6"/>
      <c r="O4" s="6"/>
    </row>
    <row r="5" spans="1:16" ht="19.75" customHeight="1" thickBot="1">
      <c r="A5" s="39" t="s">
        <v>6</v>
      </c>
      <c r="B5" s="44" t="s">
        <v>7</v>
      </c>
      <c r="C5" s="44"/>
      <c r="D5" s="44"/>
      <c r="E5" s="38" t="s">
        <v>8</v>
      </c>
      <c r="F5" s="38"/>
      <c r="G5" s="38"/>
      <c r="H5" s="39" t="s">
        <v>9</v>
      </c>
      <c r="I5" s="40" t="s">
        <v>10</v>
      </c>
      <c r="J5" s="41"/>
      <c r="K5" s="4"/>
      <c r="L5" s="5" t="s">
        <v>11</v>
      </c>
      <c r="M5" s="5"/>
      <c r="N5" s="6"/>
      <c r="O5" s="6"/>
    </row>
    <row r="6" spans="1:16" ht="19.75" customHeight="1" thickBot="1">
      <c r="A6" s="39"/>
      <c r="B6" s="12" t="s">
        <v>12</v>
      </c>
      <c r="C6" s="45" t="s">
        <v>13</v>
      </c>
      <c r="D6" s="45"/>
      <c r="E6" s="42" t="s">
        <v>14</v>
      </c>
      <c r="F6" s="42"/>
      <c r="G6" s="13" t="s">
        <v>15</v>
      </c>
      <c r="H6" s="39"/>
      <c r="I6" s="40"/>
      <c r="J6" s="41"/>
      <c r="K6" s="4"/>
      <c r="L6" s="5" t="s">
        <v>16</v>
      </c>
      <c r="M6" s="5"/>
      <c r="N6" s="6"/>
      <c r="O6" s="6"/>
    </row>
    <row r="7" spans="1:16" ht="19.75" customHeight="1">
      <c r="A7" s="14" t="str">
        <f>$L$9</f>
        <v/>
      </c>
      <c r="B7" s="46"/>
      <c r="C7" s="32" t="str">
        <f t="shared" ref="C7:C37" si="0">IF($B7="","",$B7-$I$3)</f>
        <v/>
      </c>
      <c r="D7" s="32"/>
      <c r="E7" s="33"/>
      <c r="F7" s="33"/>
      <c r="G7" s="15"/>
      <c r="H7" s="16" t="str">
        <f t="shared" ref="H7:H37" si="1">IF($B7="","",ROUND($B7/($I$2/100)/($I$2/100),1))</f>
        <v/>
      </c>
      <c r="I7" s="17" t="str">
        <f t="shared" ref="I7:I37" si="2">IF($H7="","",IF($L$24&lt;$H7,$O$24,IF($L$23&lt;$H7,$O$23,IF($L$22&lt;$H7,$O$22,IF($L$21&lt;$H7,$O$21,IF($L$20&lt;$H7,$O$20,IF($L$19&lt;$H7,$O$19,"")))))))</f>
        <v/>
      </c>
      <c r="J7" s="11"/>
      <c r="K7" s="4"/>
      <c r="L7" s="5" t="s">
        <v>17</v>
      </c>
      <c r="M7" s="5"/>
      <c r="N7" s="6"/>
      <c r="O7" s="6"/>
    </row>
    <row r="8" spans="1:16" ht="19.75" customHeight="1" thickBot="1">
      <c r="A8" s="14" t="str">
        <f>IF($L$9="","",$L$9+1)</f>
        <v/>
      </c>
      <c r="B8" s="46"/>
      <c r="C8" s="32" t="str">
        <f t="shared" si="0"/>
        <v/>
      </c>
      <c r="D8" s="32"/>
      <c r="E8" s="33"/>
      <c r="F8" s="33"/>
      <c r="G8" s="15"/>
      <c r="H8" s="16" t="str">
        <f t="shared" si="1"/>
        <v/>
      </c>
      <c r="I8" s="17" t="str">
        <f t="shared" si="2"/>
        <v/>
      </c>
      <c r="J8" s="11"/>
      <c r="K8" s="4"/>
      <c r="L8" s="5"/>
      <c r="M8" s="5"/>
      <c r="N8" s="6"/>
      <c r="O8" s="6"/>
    </row>
    <row r="9" spans="1:16" ht="19.75" customHeight="1" thickBot="1">
      <c r="A9" s="14" t="str">
        <f>IF($L$9="","",$L$9+2)</f>
        <v/>
      </c>
      <c r="B9" s="46"/>
      <c r="C9" s="32" t="str">
        <f t="shared" si="0"/>
        <v/>
      </c>
      <c r="D9" s="32"/>
      <c r="E9" s="33"/>
      <c r="F9" s="33"/>
      <c r="G9" s="15"/>
      <c r="H9" s="16" t="str">
        <f t="shared" si="1"/>
        <v/>
      </c>
      <c r="I9" s="17" t="str">
        <f t="shared" si="2"/>
        <v/>
      </c>
      <c r="J9" s="11"/>
      <c r="K9" s="4"/>
      <c r="L9" s="18" t="str">
        <f>IF(B3&lt;&gt;"",IF(D3&lt;&gt;"",DATE(B3,D3,1),""),"")</f>
        <v/>
      </c>
      <c r="M9" s="37" t="str">
        <f>IF($L$9&lt;&gt;"",DATE(YEAR($L$9),MONTH($L$9)+1,DAY($L$9)-1),"")</f>
        <v/>
      </c>
      <c r="N9" s="37"/>
      <c r="O9" s="6"/>
    </row>
    <row r="10" spans="1:16" ht="19.75" customHeight="1">
      <c r="A10" s="14" t="str">
        <f>IF($L$9="","",$L$9+3)</f>
        <v/>
      </c>
      <c r="B10" s="46"/>
      <c r="C10" s="32" t="str">
        <f t="shared" si="0"/>
        <v/>
      </c>
      <c r="D10" s="32"/>
      <c r="E10" s="33"/>
      <c r="F10" s="33"/>
      <c r="G10" s="15"/>
      <c r="H10" s="16" t="str">
        <f t="shared" si="1"/>
        <v/>
      </c>
      <c r="I10" s="17" t="str">
        <f t="shared" si="2"/>
        <v/>
      </c>
      <c r="J10" s="11"/>
      <c r="K10" s="4"/>
      <c r="L10" s="5"/>
      <c r="M10" s="5"/>
      <c r="N10" s="5"/>
      <c r="O10" s="5"/>
      <c r="P10" s="1"/>
    </row>
    <row r="11" spans="1:16" ht="19.75" customHeight="1">
      <c r="A11" s="14" t="str">
        <f>IF($L$9="","",$L$9+4)</f>
        <v/>
      </c>
      <c r="B11" s="46"/>
      <c r="C11" s="32" t="str">
        <f t="shared" si="0"/>
        <v/>
      </c>
      <c r="D11" s="32"/>
      <c r="E11" s="33"/>
      <c r="F11" s="33"/>
      <c r="G11" s="15"/>
      <c r="H11" s="16" t="str">
        <f t="shared" si="1"/>
        <v/>
      </c>
      <c r="I11" s="17" t="str">
        <f t="shared" si="2"/>
        <v/>
      </c>
      <c r="J11" s="11"/>
      <c r="K11" s="4"/>
      <c r="L11" s="5" t="s">
        <v>18</v>
      </c>
      <c r="M11" s="5"/>
      <c r="N11" s="5"/>
      <c r="O11" s="5"/>
      <c r="P11" s="1"/>
    </row>
    <row r="12" spans="1:16" ht="19.75" customHeight="1">
      <c r="A12" s="14" t="str">
        <f>IF($L$9="","",$L$9+5)</f>
        <v/>
      </c>
      <c r="B12" s="46"/>
      <c r="C12" s="32" t="str">
        <f t="shared" si="0"/>
        <v/>
      </c>
      <c r="D12" s="32"/>
      <c r="E12" s="33"/>
      <c r="F12" s="33"/>
      <c r="G12" s="15"/>
      <c r="H12" s="16" t="str">
        <f t="shared" si="1"/>
        <v/>
      </c>
      <c r="I12" s="17" t="str">
        <f t="shared" si="2"/>
        <v/>
      </c>
      <c r="J12" s="11"/>
      <c r="K12" s="4"/>
      <c r="L12" s="5" t="s">
        <v>19</v>
      </c>
      <c r="M12" s="5"/>
      <c r="N12" s="5"/>
      <c r="O12" s="5"/>
      <c r="P12" s="1"/>
    </row>
    <row r="13" spans="1:16" ht="19.75" customHeight="1">
      <c r="A13" s="14" t="str">
        <f>IF($L$9="","",$L$9+6)</f>
        <v/>
      </c>
      <c r="B13" s="46"/>
      <c r="C13" s="32" t="str">
        <f t="shared" si="0"/>
        <v/>
      </c>
      <c r="D13" s="32"/>
      <c r="E13" s="33"/>
      <c r="F13" s="33"/>
      <c r="G13" s="15"/>
      <c r="H13" s="16" t="str">
        <f t="shared" si="1"/>
        <v/>
      </c>
      <c r="I13" s="17" t="str">
        <f t="shared" si="2"/>
        <v/>
      </c>
      <c r="J13" s="11"/>
      <c r="K13" s="4"/>
      <c r="L13" s="5"/>
      <c r="M13" s="5"/>
      <c r="N13" s="5"/>
      <c r="O13" s="5"/>
      <c r="P13" s="1"/>
    </row>
    <row r="14" spans="1:16" ht="19.75" customHeight="1">
      <c r="A14" s="14" t="str">
        <f>IF($L$9="","",$L$9+7)</f>
        <v/>
      </c>
      <c r="B14" s="46"/>
      <c r="C14" s="32" t="str">
        <f t="shared" si="0"/>
        <v/>
      </c>
      <c r="D14" s="32"/>
      <c r="E14" s="33"/>
      <c r="F14" s="33"/>
      <c r="G14" s="15"/>
      <c r="H14" s="16" t="str">
        <f t="shared" si="1"/>
        <v/>
      </c>
      <c r="I14" s="17" t="str">
        <f t="shared" si="2"/>
        <v/>
      </c>
      <c r="J14" s="11"/>
      <c r="K14" s="4"/>
      <c r="L14" s="5" t="s">
        <v>20</v>
      </c>
      <c r="M14" s="5"/>
      <c r="N14" s="5"/>
      <c r="O14" s="5"/>
      <c r="P14" s="1"/>
    </row>
    <row r="15" spans="1:16" ht="19.75" customHeight="1">
      <c r="A15" s="14" t="str">
        <f>IF($L$9="","",$L$9+8)</f>
        <v/>
      </c>
      <c r="B15" s="46"/>
      <c r="C15" s="32" t="str">
        <f t="shared" si="0"/>
        <v/>
      </c>
      <c r="D15" s="32"/>
      <c r="E15" s="33"/>
      <c r="F15" s="33"/>
      <c r="G15" s="15"/>
      <c r="H15" s="16" t="str">
        <f t="shared" si="1"/>
        <v/>
      </c>
      <c r="I15" s="17" t="str">
        <f t="shared" si="2"/>
        <v/>
      </c>
      <c r="J15" s="11"/>
      <c r="K15" s="4"/>
      <c r="L15" s="5" t="s">
        <v>21</v>
      </c>
      <c r="M15" s="5"/>
      <c r="N15" s="5"/>
      <c r="O15" s="5"/>
      <c r="P15" s="1"/>
    </row>
    <row r="16" spans="1:16" ht="19.75" customHeight="1">
      <c r="A16" s="14" t="str">
        <f>IF($L$9="","",$L$9+9)</f>
        <v/>
      </c>
      <c r="B16" s="46"/>
      <c r="C16" s="32" t="str">
        <f t="shared" si="0"/>
        <v/>
      </c>
      <c r="D16" s="32"/>
      <c r="E16" s="33"/>
      <c r="F16" s="33"/>
      <c r="G16" s="15"/>
      <c r="H16" s="16" t="str">
        <f t="shared" si="1"/>
        <v/>
      </c>
      <c r="I16" s="17" t="str">
        <f t="shared" si="2"/>
        <v/>
      </c>
      <c r="J16" s="11"/>
      <c r="K16" s="4"/>
      <c r="L16" s="5"/>
      <c r="M16" s="5"/>
      <c r="N16" s="5"/>
      <c r="O16" s="5"/>
      <c r="P16" s="1"/>
    </row>
    <row r="17" spans="1:15" ht="19.75" customHeight="1" thickBot="1">
      <c r="A17" s="14" t="str">
        <f>IF($L$9="","",$L$9+10)</f>
        <v/>
      </c>
      <c r="B17" s="46"/>
      <c r="C17" s="32" t="str">
        <f t="shared" si="0"/>
        <v/>
      </c>
      <c r="D17" s="32"/>
      <c r="E17" s="33"/>
      <c r="F17" s="33"/>
      <c r="G17" s="15"/>
      <c r="H17" s="16" t="str">
        <f t="shared" si="1"/>
        <v/>
      </c>
      <c r="I17" s="17" t="str">
        <f t="shared" si="2"/>
        <v/>
      </c>
      <c r="J17" s="11"/>
      <c r="K17" s="4"/>
      <c r="L17" s="5" t="s">
        <v>22</v>
      </c>
      <c r="M17" s="6"/>
      <c r="N17" s="6"/>
      <c r="O17" s="6"/>
    </row>
    <row r="18" spans="1:15" ht="19.75" customHeight="1" thickBot="1">
      <c r="A18" s="14" t="str">
        <f>IF($L$9="","",$L$9+11)</f>
        <v/>
      </c>
      <c r="B18" s="46"/>
      <c r="C18" s="32" t="str">
        <f t="shared" si="0"/>
        <v/>
      </c>
      <c r="D18" s="32"/>
      <c r="E18" s="33"/>
      <c r="F18" s="33"/>
      <c r="G18" s="15"/>
      <c r="H18" s="16" t="str">
        <f t="shared" si="1"/>
        <v/>
      </c>
      <c r="I18" s="17" t="str">
        <f t="shared" si="2"/>
        <v/>
      </c>
      <c r="J18" s="11"/>
      <c r="K18" s="4"/>
      <c r="L18" s="36" t="s">
        <v>23</v>
      </c>
      <c r="M18" s="36"/>
      <c r="N18" s="36"/>
      <c r="O18" s="19" t="s">
        <v>24</v>
      </c>
    </row>
    <row r="19" spans="1:15" ht="19.75" customHeight="1">
      <c r="A19" s="14" t="str">
        <f>IF($L$9="","",$L$9+12)</f>
        <v/>
      </c>
      <c r="B19" s="46"/>
      <c r="C19" s="32" t="str">
        <f t="shared" si="0"/>
        <v/>
      </c>
      <c r="D19" s="32"/>
      <c r="E19" s="33"/>
      <c r="F19" s="33"/>
      <c r="G19" s="15"/>
      <c r="H19" s="16" t="str">
        <f t="shared" si="1"/>
        <v/>
      </c>
      <c r="I19" s="17" t="str">
        <f t="shared" si="2"/>
        <v/>
      </c>
      <c r="J19" s="11"/>
      <c r="K19" s="4"/>
      <c r="L19" s="20">
        <v>0</v>
      </c>
      <c r="M19" s="21" t="s">
        <v>25</v>
      </c>
      <c r="N19" s="22" t="s">
        <v>26</v>
      </c>
      <c r="O19" s="23" t="s">
        <v>27</v>
      </c>
    </row>
    <row r="20" spans="1:15" ht="19.75" customHeight="1">
      <c r="A20" s="14" t="str">
        <f>IF($L$9="","",$L$9+13)</f>
        <v/>
      </c>
      <c r="B20" s="46"/>
      <c r="C20" s="32" t="str">
        <f t="shared" si="0"/>
        <v/>
      </c>
      <c r="D20" s="32"/>
      <c r="E20" s="33"/>
      <c r="F20" s="33"/>
      <c r="G20" s="15"/>
      <c r="H20" s="16" t="str">
        <f t="shared" si="1"/>
        <v/>
      </c>
      <c r="I20" s="17" t="str">
        <f t="shared" si="2"/>
        <v/>
      </c>
      <c r="J20" s="11"/>
      <c r="K20" s="4"/>
      <c r="L20" s="20">
        <v>18.5</v>
      </c>
      <c r="M20" s="21" t="s">
        <v>25</v>
      </c>
      <c r="N20" s="22" t="s">
        <v>28</v>
      </c>
      <c r="O20" s="23" t="s">
        <v>29</v>
      </c>
    </row>
    <row r="21" spans="1:15" ht="19.75" customHeight="1">
      <c r="A21" s="14" t="str">
        <f>IF($L$9="","",$L$9+14)</f>
        <v/>
      </c>
      <c r="B21" s="46"/>
      <c r="C21" s="32" t="str">
        <f t="shared" si="0"/>
        <v/>
      </c>
      <c r="D21" s="32"/>
      <c r="E21" s="33"/>
      <c r="F21" s="33"/>
      <c r="G21" s="15"/>
      <c r="H21" s="16" t="str">
        <f t="shared" si="1"/>
        <v/>
      </c>
      <c r="I21" s="17" t="str">
        <f t="shared" si="2"/>
        <v/>
      </c>
      <c r="J21" s="11"/>
      <c r="K21" s="4"/>
      <c r="L21" s="20">
        <v>25</v>
      </c>
      <c r="M21" s="21" t="s">
        <v>25</v>
      </c>
      <c r="N21" s="22" t="s">
        <v>30</v>
      </c>
      <c r="O21" s="23" t="s">
        <v>31</v>
      </c>
    </row>
    <row r="22" spans="1:15" ht="19.75" customHeight="1">
      <c r="A22" s="14" t="str">
        <f>IF($L$9="","",$L$9+15)</f>
        <v/>
      </c>
      <c r="B22" s="46"/>
      <c r="C22" s="32" t="str">
        <f t="shared" si="0"/>
        <v/>
      </c>
      <c r="D22" s="32"/>
      <c r="E22" s="33"/>
      <c r="F22" s="33"/>
      <c r="G22" s="15"/>
      <c r="H22" s="16" t="str">
        <f t="shared" si="1"/>
        <v/>
      </c>
      <c r="I22" s="17" t="str">
        <f t="shared" si="2"/>
        <v/>
      </c>
      <c r="J22" s="11"/>
      <c r="K22" s="4"/>
      <c r="L22" s="20">
        <v>30</v>
      </c>
      <c r="M22" s="21" t="s">
        <v>25</v>
      </c>
      <c r="N22" s="22" t="s">
        <v>32</v>
      </c>
      <c r="O22" s="23" t="s">
        <v>33</v>
      </c>
    </row>
    <row r="23" spans="1:15" ht="19.75" customHeight="1">
      <c r="A23" s="14" t="str">
        <f>IF($L$9="","",$L$9+16)</f>
        <v/>
      </c>
      <c r="B23" s="46"/>
      <c r="C23" s="32" t="str">
        <f t="shared" si="0"/>
        <v/>
      </c>
      <c r="D23" s="32"/>
      <c r="E23" s="33"/>
      <c r="F23" s="33"/>
      <c r="G23" s="15"/>
      <c r="H23" s="16" t="str">
        <f t="shared" si="1"/>
        <v/>
      </c>
      <c r="I23" s="17" t="str">
        <f t="shared" si="2"/>
        <v/>
      </c>
      <c r="J23" s="11"/>
      <c r="K23" s="4"/>
      <c r="L23" s="20">
        <v>35</v>
      </c>
      <c r="M23" s="21" t="s">
        <v>25</v>
      </c>
      <c r="N23" s="22" t="s">
        <v>34</v>
      </c>
      <c r="O23" s="23" t="s">
        <v>35</v>
      </c>
    </row>
    <row r="24" spans="1:15" ht="19.75" customHeight="1" thickBot="1">
      <c r="A24" s="14" t="str">
        <f>IF($L$9="","",$L$9+17)</f>
        <v/>
      </c>
      <c r="B24" s="46"/>
      <c r="C24" s="32" t="str">
        <f t="shared" si="0"/>
        <v/>
      </c>
      <c r="D24" s="32"/>
      <c r="E24" s="33"/>
      <c r="F24" s="33"/>
      <c r="G24" s="15"/>
      <c r="H24" s="16" t="str">
        <f t="shared" si="1"/>
        <v/>
      </c>
      <c r="I24" s="17" t="str">
        <f t="shared" si="2"/>
        <v/>
      </c>
      <c r="J24" s="11"/>
      <c r="K24" s="4"/>
      <c r="L24" s="24">
        <v>40</v>
      </c>
      <c r="M24" s="25" t="s">
        <v>25</v>
      </c>
      <c r="N24" s="26"/>
      <c r="O24" s="27" t="s">
        <v>36</v>
      </c>
    </row>
    <row r="25" spans="1:15" ht="19.75" customHeight="1">
      <c r="A25" s="14" t="str">
        <f>IF($L$9="","",$L$9+18)</f>
        <v/>
      </c>
      <c r="B25" s="46"/>
      <c r="C25" s="32" t="str">
        <f t="shared" si="0"/>
        <v/>
      </c>
      <c r="D25" s="32"/>
      <c r="E25" s="33"/>
      <c r="F25" s="33"/>
      <c r="G25" s="15"/>
      <c r="H25" s="16" t="str">
        <f t="shared" si="1"/>
        <v/>
      </c>
      <c r="I25" s="17" t="str">
        <f t="shared" si="2"/>
        <v/>
      </c>
      <c r="J25" s="11"/>
      <c r="K25" s="4"/>
      <c r="L25" s="6" t="s">
        <v>37</v>
      </c>
      <c r="M25" s="6"/>
      <c r="N25" s="6"/>
      <c r="O25" s="6"/>
    </row>
    <row r="26" spans="1:15" ht="19.75" customHeight="1">
      <c r="A26" s="14" t="str">
        <f>IF($L$9="","",$L$9+19)</f>
        <v/>
      </c>
      <c r="B26" s="46"/>
      <c r="C26" s="32" t="str">
        <f t="shared" si="0"/>
        <v/>
      </c>
      <c r="D26" s="32"/>
      <c r="E26" s="33"/>
      <c r="F26" s="33"/>
      <c r="G26" s="15"/>
      <c r="H26" s="16" t="str">
        <f t="shared" si="1"/>
        <v/>
      </c>
      <c r="I26" s="17" t="str">
        <f t="shared" si="2"/>
        <v/>
      </c>
      <c r="J26" s="11"/>
      <c r="K26" s="4"/>
      <c r="L26" s="6"/>
      <c r="M26" s="6"/>
      <c r="N26" s="6"/>
      <c r="O26" s="6"/>
    </row>
    <row r="27" spans="1:15" ht="19.75" customHeight="1">
      <c r="A27" s="14" t="str">
        <f>IF($L$9="","",$L$9+20)</f>
        <v/>
      </c>
      <c r="B27" s="46"/>
      <c r="C27" s="32" t="str">
        <f t="shared" si="0"/>
        <v/>
      </c>
      <c r="D27" s="32"/>
      <c r="E27" s="33"/>
      <c r="F27" s="33"/>
      <c r="G27" s="15"/>
      <c r="H27" s="16" t="str">
        <f t="shared" si="1"/>
        <v/>
      </c>
      <c r="I27" s="17" t="str">
        <f t="shared" si="2"/>
        <v/>
      </c>
      <c r="J27" s="11"/>
      <c r="K27" s="4"/>
      <c r="L27" s="6"/>
      <c r="M27" s="6"/>
      <c r="N27" s="6"/>
      <c r="O27" s="6"/>
    </row>
    <row r="28" spans="1:15" ht="19.75" customHeight="1">
      <c r="A28" s="14" t="str">
        <f>IF($L$9="","",$L$9+21)</f>
        <v/>
      </c>
      <c r="B28" s="46"/>
      <c r="C28" s="32" t="str">
        <f t="shared" si="0"/>
        <v/>
      </c>
      <c r="D28" s="32"/>
      <c r="E28" s="33"/>
      <c r="F28" s="33"/>
      <c r="G28" s="15"/>
      <c r="H28" s="16" t="str">
        <f t="shared" si="1"/>
        <v/>
      </c>
      <c r="I28" s="17" t="str">
        <f t="shared" si="2"/>
        <v/>
      </c>
      <c r="J28" s="11"/>
      <c r="K28" s="4"/>
      <c r="L28" s="6"/>
      <c r="M28" s="6"/>
      <c r="N28" s="6"/>
      <c r="O28" s="6"/>
    </row>
    <row r="29" spans="1:15" ht="19.75" customHeight="1">
      <c r="A29" s="14" t="str">
        <f>IF($L$9="","",$L$9+22)</f>
        <v/>
      </c>
      <c r="B29" s="46"/>
      <c r="C29" s="32" t="str">
        <f t="shared" si="0"/>
        <v/>
      </c>
      <c r="D29" s="32"/>
      <c r="E29" s="33"/>
      <c r="F29" s="33"/>
      <c r="G29" s="15"/>
      <c r="H29" s="16" t="str">
        <f t="shared" si="1"/>
        <v/>
      </c>
      <c r="I29" s="17" t="str">
        <f t="shared" si="2"/>
        <v/>
      </c>
      <c r="J29" s="11"/>
      <c r="K29" s="4"/>
      <c r="L29" s="6"/>
      <c r="M29" s="6"/>
      <c r="N29" s="6"/>
      <c r="O29" s="6"/>
    </row>
    <row r="30" spans="1:15" ht="19.75" customHeight="1">
      <c r="A30" s="14" t="str">
        <f>IF($L$9="","",$L$9+23)</f>
        <v/>
      </c>
      <c r="B30" s="46"/>
      <c r="C30" s="32" t="str">
        <f t="shared" si="0"/>
        <v/>
      </c>
      <c r="D30" s="32"/>
      <c r="E30" s="33"/>
      <c r="F30" s="33"/>
      <c r="G30" s="15"/>
      <c r="H30" s="16" t="str">
        <f t="shared" si="1"/>
        <v/>
      </c>
      <c r="I30" s="17" t="str">
        <f t="shared" si="2"/>
        <v/>
      </c>
      <c r="J30" s="11"/>
      <c r="K30" s="4"/>
      <c r="L30" s="6"/>
      <c r="M30" s="6"/>
      <c r="N30" s="6"/>
      <c r="O30" s="6"/>
    </row>
    <row r="31" spans="1:15" ht="19.75" customHeight="1">
      <c r="A31" s="14" t="str">
        <f>IF($L$9="","",$L$9+24)</f>
        <v/>
      </c>
      <c r="B31" s="46"/>
      <c r="C31" s="32" t="str">
        <f t="shared" si="0"/>
        <v/>
      </c>
      <c r="D31" s="32"/>
      <c r="E31" s="33"/>
      <c r="F31" s="33"/>
      <c r="G31" s="15"/>
      <c r="H31" s="16" t="str">
        <f t="shared" si="1"/>
        <v/>
      </c>
      <c r="I31" s="17" t="str">
        <f t="shared" si="2"/>
        <v/>
      </c>
      <c r="J31" s="11"/>
      <c r="K31" s="4"/>
      <c r="L31" s="6"/>
      <c r="M31" s="6"/>
      <c r="N31" s="6"/>
      <c r="O31" s="6"/>
    </row>
    <row r="32" spans="1:15" ht="19.75" customHeight="1">
      <c r="A32" s="14" t="str">
        <f>IF($L$9="","",$L$9+25)</f>
        <v/>
      </c>
      <c r="B32" s="46"/>
      <c r="C32" s="32" t="str">
        <f t="shared" si="0"/>
        <v/>
      </c>
      <c r="D32" s="32"/>
      <c r="E32" s="33"/>
      <c r="F32" s="33"/>
      <c r="G32" s="15"/>
      <c r="H32" s="16" t="str">
        <f t="shared" si="1"/>
        <v/>
      </c>
      <c r="I32" s="17" t="str">
        <f t="shared" si="2"/>
        <v/>
      </c>
      <c r="J32" s="11"/>
      <c r="K32" s="4"/>
      <c r="L32" s="6"/>
      <c r="M32" s="6"/>
      <c r="N32" s="6"/>
      <c r="O32" s="6"/>
    </row>
    <row r="33" spans="1:15" ht="19.75" customHeight="1">
      <c r="A33" s="14" t="str">
        <f>IF($L$9="","",$L$9+26)</f>
        <v/>
      </c>
      <c r="B33" s="46"/>
      <c r="C33" s="32" t="str">
        <f t="shared" si="0"/>
        <v/>
      </c>
      <c r="D33" s="32"/>
      <c r="E33" s="33"/>
      <c r="F33" s="33"/>
      <c r="G33" s="15"/>
      <c r="H33" s="16" t="str">
        <f t="shared" si="1"/>
        <v/>
      </c>
      <c r="I33" s="17" t="str">
        <f t="shared" si="2"/>
        <v/>
      </c>
      <c r="J33" s="11"/>
      <c r="K33" s="4"/>
      <c r="L33" s="6"/>
      <c r="M33" s="6"/>
      <c r="N33" s="6"/>
      <c r="O33" s="6"/>
    </row>
    <row r="34" spans="1:15" ht="19.75" customHeight="1">
      <c r="A34" s="14" t="str">
        <f>IF($L$9="","",$L$9+27)</f>
        <v/>
      </c>
      <c r="B34" s="46"/>
      <c r="C34" s="32" t="str">
        <f t="shared" si="0"/>
        <v/>
      </c>
      <c r="D34" s="32"/>
      <c r="E34" s="33"/>
      <c r="F34" s="33"/>
      <c r="G34" s="15"/>
      <c r="H34" s="16" t="str">
        <f t="shared" si="1"/>
        <v/>
      </c>
      <c r="I34" s="17" t="str">
        <f t="shared" si="2"/>
        <v/>
      </c>
      <c r="J34" s="11"/>
      <c r="K34" s="4"/>
      <c r="L34" s="6"/>
      <c r="M34" s="6"/>
      <c r="N34" s="6"/>
      <c r="O34" s="6"/>
    </row>
    <row r="35" spans="1:15" ht="19.75" customHeight="1">
      <c r="A35" s="14" t="str">
        <f>IF($L$9="","",IF($L$9+28&gt;$M$9,"",$L$9+28))</f>
        <v/>
      </c>
      <c r="B35" s="46"/>
      <c r="C35" s="32" t="str">
        <f t="shared" si="0"/>
        <v/>
      </c>
      <c r="D35" s="32"/>
      <c r="E35" s="33"/>
      <c r="F35" s="33"/>
      <c r="G35" s="15"/>
      <c r="H35" s="16" t="str">
        <f t="shared" si="1"/>
        <v/>
      </c>
      <c r="I35" s="17" t="str">
        <f t="shared" si="2"/>
        <v/>
      </c>
      <c r="J35" s="11"/>
      <c r="K35" s="4"/>
      <c r="L35" s="6"/>
      <c r="M35" s="6"/>
      <c r="N35" s="6"/>
      <c r="O35" s="6"/>
    </row>
    <row r="36" spans="1:15" ht="19.75" customHeight="1">
      <c r="A36" s="14" t="str">
        <f>IF($L$9="","",IF($L$9+29&gt;$M$9,"",$L$9+29))</f>
        <v/>
      </c>
      <c r="B36" s="46"/>
      <c r="C36" s="32" t="str">
        <f t="shared" si="0"/>
        <v/>
      </c>
      <c r="D36" s="32"/>
      <c r="E36" s="33"/>
      <c r="F36" s="33"/>
      <c r="G36" s="15"/>
      <c r="H36" s="16" t="str">
        <f t="shared" si="1"/>
        <v/>
      </c>
      <c r="I36" s="17" t="str">
        <f t="shared" si="2"/>
        <v/>
      </c>
      <c r="J36" s="11"/>
      <c r="K36" s="4"/>
      <c r="L36" s="6"/>
      <c r="M36" s="6"/>
      <c r="N36" s="6"/>
      <c r="O36" s="6"/>
    </row>
    <row r="37" spans="1:15" ht="19.75" customHeight="1" thickBot="1">
      <c r="A37" s="28" t="str">
        <f>IF($L$9="","",IF($L$9+30&gt;$M$9,"",$L$9+30))</f>
        <v/>
      </c>
      <c r="B37" s="47"/>
      <c r="C37" s="34" t="str">
        <f t="shared" si="0"/>
        <v/>
      </c>
      <c r="D37" s="34"/>
      <c r="E37" s="35"/>
      <c r="F37" s="35"/>
      <c r="G37" s="29"/>
      <c r="H37" s="30" t="str">
        <f t="shared" si="1"/>
        <v/>
      </c>
      <c r="I37" s="31" t="str">
        <f t="shared" si="2"/>
        <v/>
      </c>
      <c r="J37" s="11"/>
      <c r="K37" s="4"/>
      <c r="L37" s="6"/>
      <c r="M37" s="6"/>
      <c r="N37" s="6"/>
      <c r="O37" s="6"/>
    </row>
  </sheetData>
  <mergeCells count="73">
    <mergeCell ref="A1:E2"/>
    <mergeCell ref="A5:A6"/>
    <mergeCell ref="B5:D5"/>
    <mergeCell ref="C6:D6"/>
    <mergeCell ref="M9:N9"/>
    <mergeCell ref="C10:D10"/>
    <mergeCell ref="E10:F10"/>
    <mergeCell ref="E5:G5"/>
    <mergeCell ref="H5:H6"/>
    <mergeCell ref="I5:I6"/>
    <mergeCell ref="J5:J6"/>
    <mergeCell ref="E6:F6"/>
    <mergeCell ref="C7:D7"/>
    <mergeCell ref="E7:F7"/>
    <mergeCell ref="C8:D8"/>
    <mergeCell ref="E8:F8"/>
    <mergeCell ref="C9:D9"/>
    <mergeCell ref="E9:F9"/>
    <mergeCell ref="L18:N18"/>
    <mergeCell ref="C19:D19"/>
    <mergeCell ref="E19:F19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23:D23"/>
    <mergeCell ref="E23:F23"/>
    <mergeCell ref="C24:D24"/>
    <mergeCell ref="E24:F24"/>
    <mergeCell ref="C16:D16"/>
    <mergeCell ref="E16:F16"/>
    <mergeCell ref="C17:D17"/>
    <mergeCell ref="E17:F17"/>
    <mergeCell ref="C18:D18"/>
    <mergeCell ref="E18:F18"/>
    <mergeCell ref="C20:D20"/>
    <mergeCell ref="E20:F20"/>
    <mergeCell ref="C21:D21"/>
    <mergeCell ref="E21:F21"/>
    <mergeCell ref="C22:D22"/>
    <mergeCell ref="E22:F22"/>
    <mergeCell ref="C33:D33"/>
    <mergeCell ref="E33:F33"/>
    <mergeCell ref="C34:D34"/>
    <mergeCell ref="E34:F3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5:D35"/>
    <mergeCell ref="E35:F35"/>
    <mergeCell ref="C36:D36"/>
    <mergeCell ref="E36:F36"/>
    <mergeCell ref="C37:D37"/>
    <mergeCell ref="E37:F37"/>
  </mergeCells>
  <phoneticPr fontId="1"/>
  <conditionalFormatting sqref="J11">
    <cfRule type="cellIs" dxfId="2" priority="4" operator="equal">
      <formula>$W$7</formula>
    </cfRule>
  </conditionalFormatting>
  <conditionalFormatting sqref="A7:U37">
    <cfRule type="expression" dxfId="1" priority="2">
      <formula>$W7="休日"</formula>
    </cfRule>
  </conditionalFormatting>
  <conditionalFormatting sqref="Q8:Q37">
    <cfRule type="expression" dxfId="0" priority="1">
      <formula>$W8="休日"</formula>
    </cfRule>
  </conditionalFormatting>
  <dataValidations count="3">
    <dataValidation type="whole" allowBlank="1" showInputMessage="1" showErrorMessage="1" errorTitle="入力できる時刻ではありません。" error="入力できる時刻は０から２３までです。" sqref="C7:C37 F7:F37" xr:uid="{00000000-0002-0000-0000-000000000000}">
      <formula1>0</formula1>
      <formula2>23</formula2>
    </dataValidation>
    <dataValidation type="whole" allowBlank="1" showInputMessage="1" showErrorMessage="1" errorTitle="入力できる時刻ではありません。" error="入力できる時刻は０から５９までです。" sqref="E7:E37 H7:H37" xr:uid="{00000000-0002-0000-0000-000001000000}">
      <formula1>0</formula1>
      <formula2>59</formula2>
    </dataValidation>
    <dataValidation type="list" allowBlank="1" showInputMessage="1" showErrorMessage="1" promptTitle="就業区分" prompt="就業区分を選択してください。" sqref="Y46:Y56 O7:O37" xr:uid="{00000000-0002-0000-0000-000002000000}">
      <formula1>$Y$46:$Y$56</formula1>
    </dataValidation>
  </dataValidations>
  <pageMargins left="0.70866141732283472" right="0.51181102362204722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出勤簿</vt:lpstr>
      <vt:lpstr>出勤簿!Print_Area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健康管理表</dc:title>
  <dc:subject>家庭</dc:subject>
  <dc:creator/>
  <dc:description>【2020/03/26】
リリース</dc:description>
  <cp:lastModifiedBy/>
  <dcterms:created xsi:type="dcterms:W3CDTF">2020-03-26T07:02:08Z</dcterms:created>
  <dcterms:modified xsi:type="dcterms:W3CDTF">2020-03-26T07:08:59Z</dcterms:modified>
</cp:coreProperties>
</file>