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hofulink\hofu.link\work\attend\001\"/>
    </mc:Choice>
  </mc:AlternateContent>
  <bookViews>
    <workbookView xWindow="0" yWindow="0" windowWidth="15345" windowHeight="5955"/>
  </bookViews>
  <sheets>
    <sheet name="出勤簿" sheetId="2" r:id="rId1"/>
  </sheets>
  <definedNames>
    <definedName name="_xlnm.Print_Area" localSheetId="0">出勤簿!$A$1:$U$40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 i="2" l="1"/>
  <c r="I37" i="2" l="1"/>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N37" i="2" l="1"/>
  <c r="L37" i="2"/>
  <c r="K37" i="2"/>
  <c r="N36" i="2"/>
  <c r="L36" i="2"/>
  <c r="K36" i="2"/>
  <c r="N35" i="2"/>
  <c r="L35" i="2"/>
  <c r="K35" i="2"/>
  <c r="N34" i="2"/>
  <c r="L34" i="2"/>
  <c r="K34" i="2"/>
  <c r="N33" i="2"/>
  <c r="L33" i="2"/>
  <c r="K33" i="2"/>
  <c r="N32" i="2"/>
  <c r="L32" i="2"/>
  <c r="K32" i="2"/>
  <c r="N31" i="2"/>
  <c r="L31" i="2"/>
  <c r="K31" i="2"/>
  <c r="N30" i="2"/>
  <c r="L30" i="2"/>
  <c r="K30" i="2"/>
  <c r="N29" i="2"/>
  <c r="L29" i="2"/>
  <c r="K29" i="2"/>
  <c r="N28" i="2"/>
  <c r="L28" i="2"/>
  <c r="K28" i="2"/>
  <c r="N27" i="2"/>
  <c r="L27" i="2"/>
  <c r="K27" i="2"/>
  <c r="N26" i="2"/>
  <c r="L26" i="2"/>
  <c r="K26" i="2"/>
  <c r="N25" i="2"/>
  <c r="L25" i="2"/>
  <c r="K25" i="2"/>
  <c r="N24" i="2"/>
  <c r="L24" i="2"/>
  <c r="K24" i="2"/>
  <c r="N23" i="2"/>
  <c r="L23" i="2"/>
  <c r="K23" i="2"/>
  <c r="N22" i="2"/>
  <c r="L22" i="2"/>
  <c r="K22" i="2"/>
  <c r="N21" i="2"/>
  <c r="L21" i="2"/>
  <c r="K21" i="2"/>
  <c r="N20" i="2"/>
  <c r="L20" i="2"/>
  <c r="K20" i="2"/>
  <c r="N19" i="2"/>
  <c r="L19" i="2"/>
  <c r="K19" i="2"/>
  <c r="N18" i="2"/>
  <c r="L18" i="2"/>
  <c r="K18" i="2"/>
  <c r="N17" i="2"/>
  <c r="L17" i="2"/>
  <c r="K17" i="2"/>
  <c r="N16" i="2"/>
  <c r="L16" i="2"/>
  <c r="K16" i="2"/>
  <c r="N15" i="2"/>
  <c r="L15" i="2"/>
  <c r="K15" i="2"/>
  <c r="N14" i="2"/>
  <c r="L14" i="2"/>
  <c r="K14" i="2"/>
  <c r="N13" i="2"/>
  <c r="L13" i="2"/>
  <c r="K13" i="2"/>
  <c r="N12" i="2"/>
  <c r="L12" i="2"/>
  <c r="K12" i="2"/>
  <c r="N11" i="2"/>
  <c r="L11" i="2"/>
  <c r="K11" i="2"/>
  <c r="N10" i="2"/>
  <c r="L10" i="2"/>
  <c r="K10" i="2"/>
  <c r="N9" i="2"/>
  <c r="L9" i="2"/>
  <c r="K9" i="2"/>
  <c r="N8" i="2"/>
  <c r="L8" i="2"/>
  <c r="K8" i="2"/>
  <c r="N7" i="2"/>
  <c r="L7" i="2"/>
  <c r="K7" i="2"/>
  <c r="S40" i="2" l="1"/>
  <c r="P40" i="2"/>
  <c r="J40" i="2"/>
  <c r="A33" i="2" l="1"/>
  <c r="W33" i="2" s="1"/>
  <c r="B33" i="2"/>
  <c r="A11" i="2"/>
  <c r="W11" i="2" s="1"/>
  <c r="A15" i="2"/>
  <c r="W15" i="2" s="1"/>
  <c r="A19" i="2"/>
  <c r="W19" i="2" s="1"/>
  <c r="A23" i="2"/>
  <c r="W23" i="2" s="1"/>
  <c r="A27" i="2"/>
  <c r="W27" i="2" s="1"/>
  <c r="A31" i="2"/>
  <c r="W31" i="2" s="1"/>
  <c r="A9" i="2"/>
  <c r="W9" i="2" s="1"/>
  <c r="A13" i="2"/>
  <c r="W13" i="2" s="1"/>
  <c r="A17" i="2"/>
  <c r="W17" i="2" s="1"/>
  <c r="A21" i="2"/>
  <c r="W21" i="2" s="1"/>
  <c r="A25" i="2"/>
  <c r="W25" i="2" s="1"/>
  <c r="A29" i="2"/>
  <c r="W29" i="2" s="1"/>
  <c r="Y1" i="2"/>
  <c r="A36" i="2" s="1"/>
  <c r="B36" i="2" s="1"/>
  <c r="A7" i="2"/>
  <c r="B7" i="2" s="1"/>
  <c r="A8" i="2"/>
  <c r="B8" i="2" s="1"/>
  <c r="A10" i="2"/>
  <c r="B10" i="2" s="1"/>
  <c r="A12" i="2"/>
  <c r="B12" i="2" s="1"/>
  <c r="A14" i="2"/>
  <c r="B14" i="2" s="1"/>
  <c r="A16" i="2"/>
  <c r="B16" i="2" s="1"/>
  <c r="A18" i="2"/>
  <c r="B18" i="2" s="1"/>
  <c r="A20" i="2"/>
  <c r="B20" i="2" s="1"/>
  <c r="A22" i="2"/>
  <c r="B22" i="2" s="1"/>
  <c r="A24" i="2"/>
  <c r="B24" i="2" s="1"/>
  <c r="A26" i="2"/>
  <c r="B26" i="2" s="1"/>
  <c r="A28" i="2"/>
  <c r="B28" i="2" s="1"/>
  <c r="A30" i="2"/>
  <c r="B30" i="2" s="1"/>
  <c r="A32" i="2"/>
  <c r="B32" i="2" s="1"/>
  <c r="A34" i="2"/>
  <c r="B34" i="2" s="1"/>
  <c r="V84" i="2"/>
  <c r="J84" i="2"/>
  <c r="V83" i="2"/>
  <c r="J83" i="2"/>
  <c r="V82" i="2"/>
  <c r="J82" i="2"/>
  <c r="V81" i="2"/>
  <c r="J81" i="2"/>
  <c r="V80" i="2"/>
  <c r="J80" i="2"/>
  <c r="V79" i="2"/>
  <c r="J79" i="2"/>
  <c r="V78" i="2"/>
  <c r="J78" i="2"/>
  <c r="V77" i="2"/>
  <c r="J77" i="2"/>
  <c r="V76" i="2"/>
  <c r="J76" i="2"/>
  <c r="V75" i="2"/>
  <c r="J75" i="2"/>
  <c r="V74" i="2"/>
  <c r="J74" i="2"/>
  <c r="V73" i="2"/>
  <c r="J73" i="2"/>
  <c r="V72" i="2"/>
  <c r="J72" i="2"/>
  <c r="V71" i="2"/>
  <c r="J71" i="2"/>
  <c r="V70" i="2"/>
  <c r="J70" i="2"/>
  <c r="V69" i="2"/>
  <c r="J69" i="2"/>
  <c r="V68" i="2"/>
  <c r="J68" i="2"/>
  <c r="V67" i="2"/>
  <c r="J67" i="2"/>
  <c r="V66" i="2"/>
  <c r="J66" i="2"/>
  <c r="V65" i="2"/>
  <c r="J65" i="2"/>
  <c r="V64" i="2"/>
  <c r="J64" i="2"/>
  <c r="V63" i="2"/>
  <c r="J63" i="2"/>
  <c r="V62" i="2"/>
  <c r="J62" i="2"/>
  <c r="V61" i="2"/>
  <c r="J61" i="2"/>
  <c r="V60" i="2"/>
  <c r="J60" i="2"/>
  <c r="V59" i="2"/>
  <c r="J59" i="2"/>
  <c r="V58" i="2"/>
  <c r="J58" i="2"/>
  <c r="V57" i="2"/>
  <c r="J57" i="2"/>
  <c r="V56" i="2"/>
  <c r="J56" i="2"/>
  <c r="V55" i="2"/>
  <c r="J55" i="2"/>
  <c r="V54" i="2"/>
  <c r="J54" i="2"/>
  <c r="V53" i="2"/>
  <c r="J53" i="2"/>
  <c r="V52" i="2"/>
  <c r="J52" i="2"/>
  <c r="V51" i="2"/>
  <c r="J51" i="2"/>
  <c r="V50" i="2"/>
  <c r="J50" i="2"/>
  <c r="V49" i="2"/>
  <c r="J49" i="2"/>
  <c r="V48" i="2"/>
  <c r="J48" i="2"/>
  <c r="V47" i="2"/>
  <c r="J47" i="2"/>
  <c r="V46" i="2"/>
  <c r="J46" i="2"/>
  <c r="V45" i="2"/>
  <c r="J45" i="2"/>
  <c r="B19" i="2" l="1"/>
  <c r="B11" i="2"/>
  <c r="B27" i="2"/>
  <c r="B15" i="2"/>
  <c r="B31" i="2"/>
  <c r="B23" i="2"/>
  <c r="B13" i="2"/>
  <c r="B9" i="2"/>
  <c r="B29" i="2"/>
  <c r="B25" i="2"/>
  <c r="B21" i="2"/>
  <c r="B17" i="2"/>
  <c r="W32" i="2"/>
  <c r="W28" i="2"/>
  <c r="W24" i="2"/>
  <c r="W20" i="2"/>
  <c r="W16" i="2"/>
  <c r="W12" i="2"/>
  <c r="W8" i="2"/>
  <c r="W36" i="2"/>
  <c r="A35" i="2"/>
  <c r="B35" i="2" s="1"/>
  <c r="W34" i="2"/>
  <c r="W30" i="2"/>
  <c r="W26" i="2"/>
  <c r="W22" i="2"/>
  <c r="W18" i="2"/>
  <c r="W14" i="2"/>
  <c r="W10" i="2"/>
  <c r="W7" i="2"/>
  <c r="A37" i="2"/>
  <c r="B37" i="2" s="1"/>
  <c r="W37" i="2" l="1"/>
  <c r="W35" i="2"/>
  <c r="M40" i="2" l="1"/>
  <c r="A40" i="2"/>
  <c r="D40" i="2"/>
  <c r="G40" i="2" l="1"/>
</calcChain>
</file>

<file path=xl/sharedStrings.xml><?xml version="1.0" encoding="utf-8"?>
<sst xmlns="http://schemas.openxmlformats.org/spreadsheetml/2006/main" count="251" uniqueCount="103">
  <si>
    <t>：</t>
    <phoneticPr fontId="1"/>
  </si>
  <si>
    <t>日付</t>
    <rPh sb="0" eb="2">
      <t>ヒヅケ</t>
    </rPh>
    <phoneticPr fontId="1"/>
  </si>
  <si>
    <t>曜日</t>
    <rPh sb="0" eb="2">
      <t>ヨウビ</t>
    </rPh>
    <phoneticPr fontId="1"/>
  </si>
  <si>
    <t>始業時刻</t>
    <rPh sb="0" eb="2">
      <t>シギョウ</t>
    </rPh>
    <rPh sb="2" eb="4">
      <t>ジコク</t>
    </rPh>
    <phoneticPr fontId="1"/>
  </si>
  <si>
    <t>終業時刻</t>
    <rPh sb="0" eb="2">
      <t>シュウギョウ</t>
    </rPh>
    <rPh sb="2" eb="4">
      <t>ジコク</t>
    </rPh>
    <phoneticPr fontId="1"/>
  </si>
  <si>
    <t>所定内</t>
    <rPh sb="0" eb="3">
      <t>ショテイナイ</t>
    </rPh>
    <phoneticPr fontId="1"/>
  </si>
  <si>
    <t>時間外</t>
    <rPh sb="0" eb="3">
      <t>ジカンガイ</t>
    </rPh>
    <phoneticPr fontId="1"/>
  </si>
  <si>
    <t>備考</t>
    <rPh sb="0" eb="2">
      <t>ビコウ</t>
    </rPh>
    <phoneticPr fontId="1"/>
  </si>
  <si>
    <t>社員番号</t>
    <rPh sb="0" eb="2">
      <t>シャイン</t>
    </rPh>
    <rPh sb="2" eb="4">
      <t>バンゴウ</t>
    </rPh>
    <phoneticPr fontId="1"/>
  </si>
  <si>
    <t>氏名</t>
    <rPh sb="0" eb="2">
      <t>シメイ</t>
    </rPh>
    <phoneticPr fontId="1"/>
  </si>
  <si>
    <t>所定日数</t>
    <rPh sb="0" eb="2">
      <t>ショテイ</t>
    </rPh>
    <rPh sb="2" eb="4">
      <t>ニッスウ</t>
    </rPh>
    <phoneticPr fontId="1"/>
  </si>
  <si>
    <t>出勤日数</t>
    <rPh sb="0" eb="2">
      <t>シュッキン</t>
    </rPh>
    <rPh sb="2" eb="4">
      <t>ニッスウ</t>
    </rPh>
    <phoneticPr fontId="1"/>
  </si>
  <si>
    <t>欠勤日数</t>
    <rPh sb="0" eb="2">
      <t>ケッキン</t>
    </rPh>
    <rPh sb="2" eb="4">
      <t>ニッスウ</t>
    </rPh>
    <phoneticPr fontId="1"/>
  </si>
  <si>
    <t>有給取得</t>
    <rPh sb="0" eb="2">
      <t>ユウキュウ</t>
    </rPh>
    <rPh sb="2" eb="4">
      <t>シュトク</t>
    </rPh>
    <phoneticPr fontId="1"/>
  </si>
  <si>
    <t>休日出勤</t>
    <rPh sb="0" eb="2">
      <t>キュウジツ</t>
    </rPh>
    <rPh sb="2" eb="4">
      <t>シュッキン</t>
    </rPh>
    <phoneticPr fontId="1"/>
  </si>
  <si>
    <t>特別休暇</t>
    <rPh sb="0" eb="2">
      <t>トクベツ</t>
    </rPh>
    <rPh sb="2" eb="4">
      <t>キュウカ</t>
    </rPh>
    <phoneticPr fontId="1"/>
  </si>
  <si>
    <t>遅刻早退</t>
    <rPh sb="0" eb="2">
      <t>チコク</t>
    </rPh>
    <rPh sb="2" eb="4">
      <t>ソウタイ</t>
    </rPh>
    <phoneticPr fontId="1"/>
  </si>
  <si>
    <t>昼休憩開始時刻</t>
  </si>
  <si>
    <t>昼休憩終了時刻</t>
  </si>
  <si>
    <t>終業</t>
  </si>
  <si>
    <t>残業開始時刻</t>
  </si>
  <si>
    <t>【印刷範囲指定により枠外は印刷しない】</t>
  </si>
  <si>
    <t>・X1が指定されると、Y1にその月の最後の日が設定される。</t>
  </si>
  <si>
    <t>・X1を元にA列の日付とその日付に該当する曜日をB列に表示する。</t>
  </si>
  <si>
    <t>・A列は、X1が設定されていない場合は何も表示されない。</t>
  </si>
  <si>
    <t>・A列は、＋１することで翌日を求める。</t>
  </si>
  <si>
    <t>・B列は、A列が設定されていない場合は何も表示されない。</t>
  </si>
  <si>
    <t>・２９日、３０日、３１日は表示されない場合があるので、A列の値がｙ1より大きな場合は表示させないことで対応する。</t>
  </si>
  <si>
    <t>『所定日数』を求めるためにその月の休日を確定させる。</t>
  </si>
  <si>
    <t>・その年の休日（祝祭日や行事等）設定を作る。J列に日付として保存する。</t>
  </si>
  <si>
    <t>・その年の平日（臨時出勤日や行事等）設定を作る。V列に日付として保存する。</t>
  </si>
  <si>
    <t>・平日設定に該当せず、休日設定に該当する日を休日とする。</t>
  </si>
  <si>
    <t>・平日設定に該当せず、土曜、日曜を休日とする。</t>
  </si>
  <si>
    <t>・W列に”出”、”休日”を表示することで判断をする。</t>
  </si>
  <si>
    <t>・W列の”出”を数えて所定日数とする。</t>
  </si>
  <si>
    <t>・条件付き書式によりW列が”休日”の場合、休日色とする。</t>
  </si>
  <si>
    <t>『出勤日数』はW列が”出”になっており、始業時刻と終業時刻が入力された数とする。</t>
  </si>
  <si>
    <t>『休日出勤』はW列が”休日”になっており、始業時刻と終業時刻が入力された数とする。</t>
  </si>
  <si>
    <t>『欠勤日数』は『所定日数』から『出勤日数』を引いたものとする。</t>
  </si>
  <si>
    <t>『所定内』と『時間外』を求めるため始業と終業を設定する。</t>
  </si>
  <si>
    <t>また、昼休憩の開始・終了時刻と残業開始時刻も設定する。</t>
  </si>
  <si>
    <t>『始業時刻』と『終業時刻』にそれぞれ時分を入力する。</t>
  </si>
  <si>
    <t>休日設定（最大４０個指定可能）</t>
  </si>
  <si>
    <t>平日設定（最大４０個指定可能）</t>
  </si>
  <si>
    <t>No</t>
  </si>
  <si>
    <t>月</t>
  </si>
  <si>
    <t>日</t>
  </si>
  <si>
    <t>内容</t>
  </si>
  <si>
    <t>元日</t>
  </si>
  <si>
    <t>土曜出勤</t>
  </si>
  <si>
    <t>成人の日</t>
  </si>
  <si>
    <t>建国記念の日</t>
  </si>
  <si>
    <t>春分の日</t>
  </si>
  <si>
    <t>昭和の日</t>
  </si>
  <si>
    <t>憲法記念日</t>
  </si>
  <si>
    <t>みどりの日</t>
  </si>
  <si>
    <t>こどもの日</t>
  </si>
  <si>
    <t>海の日</t>
  </si>
  <si>
    <t>山の日</t>
  </si>
  <si>
    <t>敬老の日</t>
  </si>
  <si>
    <t>秋分の日</t>
  </si>
  <si>
    <t>文化の日</t>
  </si>
  <si>
    <t>地域貢献</t>
  </si>
  <si>
    <t>勤労感謝の日</t>
  </si>
  <si>
    <t>天皇誕生日</t>
  </si>
  <si>
    <t>夏季1</t>
  </si>
  <si>
    <t>夏季2</t>
  </si>
  <si>
    <t>夏季3</t>
  </si>
  <si>
    <t>年末年始1</t>
  </si>
  <si>
    <t>年末年始2</t>
  </si>
  <si>
    <t>年末年始3</t>
  </si>
  <si>
    <t>年末年始4</t>
  </si>
  <si>
    <t>創立記念日</t>
  </si>
  <si>
    <t>振替休日</t>
  </si>
  <si>
    <t>ボランティア休暇</t>
  </si>
  <si>
    <t>【シートの保護はしていないので、数式の更新や削除には注意すること】</t>
  </si>
  <si>
    <t>始業</t>
  </si>
  <si>
    <t>計算時間</t>
    <phoneticPr fontId="4"/>
  </si>
  <si>
    <t>時間の計算の単位を『計算時間』として設定しておく。</t>
  </si>
  <si>
    <t>『始業時刻』と『終業時刻』に時刻以外の数字や文字が入力されないように入力規則を設定する。</t>
  </si>
  <si>
    <t>備考欄に以下の就業区分が選択できるよう追加する。</t>
  </si>
  <si>
    <t>年休</t>
  </si>
  <si>
    <t>代休</t>
  </si>
  <si>
    <t>出張</t>
  </si>
  <si>
    <t>欠勤</t>
  </si>
  <si>
    <t>特休</t>
  </si>
  <si>
    <t>遅刻</t>
  </si>
  <si>
    <t>早退</t>
  </si>
  <si>
    <t>『就業区分』の年休を有給取得日数としてカウントする。</t>
  </si>
  <si>
    <t>『就業区分』の特休を特別休暇としてカウントする。</t>
  </si>
  <si>
    <t>『就業区分』の早退・遅刻を遅刻早退としてカウントする。（なお、同一日に遅刻と早退が発生することは想定していません）</t>
  </si>
  <si>
    <t>年</t>
  </si>
  <si>
    <t>・A1に年、D1に月、f1に日をを入力すると、X1に指定された日からの年月日として保存する。</t>
  </si>
  <si>
    <t>・ただし、A1又はD1又はf1が未入力の場合、X1には何も設定されない。</t>
  </si>
  <si>
    <t>スポーツの日</t>
  </si>
  <si>
    <t>年末年始5</t>
  </si>
  <si>
    <t>年末年始6</t>
  </si>
  <si>
    <t>（月と日が設定されていない場合は使用不可とする）</t>
  </si>
  <si>
    <t>（設定された締め日により前年や来年になる事がある）</t>
  </si>
  <si>
    <t>日 出勤簿</t>
    <phoneticPr fontId="1"/>
  </si>
  <si>
    <t>区分</t>
    <rPh sb="0" eb="2">
      <t>クブン</t>
    </rPh>
    <phoneticPr fontId="1"/>
  </si>
  <si>
    <t>終業区分</t>
    <phoneticPr fontId="1"/>
  </si>
  <si>
    <t>（西暦年月日を指定してください)</t>
    <rPh sb="1" eb="3">
      <t>セイレキ</t>
    </rPh>
    <rPh sb="3" eb="5">
      <t>ネンゲツ</t>
    </rPh>
    <rPh sb="5" eb="6">
      <t>ニチ</t>
    </rPh>
    <rPh sb="7" eb="9">
      <t>シテイ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</si>
</sst>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yyyy/mm/dd"/>
    <numFmt numFmtId="178" formatCode="h&quot;:&quot;mm"/>
    <numFmt numFmtId="179" formatCode="d"/>
    <numFmt numFmtId="180" formatCode="[$-411]General"/>
    <numFmt numFmtId="181" formatCode="aaa"/>
  </numFmts>
  <fonts count="8">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11"/>
      <color theme="1"/>
      <name val="ＭＳ ゴシック"/>
      <family val="3"/>
      <charset val="128"/>
    </font>
    <font>
      <sz val="6"/>
      <name val="ＭＳ Ｐゴシック"/>
      <family val="3"/>
      <charset val="128"/>
    </font>
    <font>
      <sz val="10"/>
      <color theme="1"/>
      <name val="ＭＳ ゴシック1"/>
      <family val="3"/>
      <charset val="128"/>
    </font>
    <font>
      <sz val="12"/>
      <color theme="1"/>
      <name val="ＭＳ Ｐゴシック"/>
      <family val="2"/>
      <charset val="128"/>
      <scheme val="minor"/>
    </font>
    <font>
      <sz val="12"/>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rgb="FF000000"/>
      </bottom>
      <diagonal/>
    </border>
    <border>
      <left style="thin">
        <color auto="1"/>
      </left>
      <right style="thin">
        <color auto="1"/>
      </right>
      <top style="medium">
        <color auto="1"/>
      </top>
      <bottom style="medium">
        <color rgb="FF000000"/>
      </bottom>
      <diagonal/>
    </border>
  </borders>
  <cellStyleXfs count="1">
    <xf numFmtId="0" fontId="0" fillId="0" borderId="0">
      <alignment vertical="center"/>
    </xf>
  </cellStyleXfs>
  <cellXfs count="54">
    <xf numFmtId="0" fontId="0" fillId="0" borderId="0" xfId="0">
      <alignment vertical="center"/>
    </xf>
    <xf numFmtId="177" fontId="2" fillId="0" borderId="5" xfId="0" applyNumberFormat="1" applyFont="1" applyBorder="1">
      <alignment vertical="center"/>
    </xf>
    <xf numFmtId="0" fontId="2" fillId="0" borderId="0" xfId="0" applyFont="1">
      <alignment vertical="center"/>
    </xf>
    <xf numFmtId="0" fontId="2" fillId="0" borderId="5" xfId="0" applyFont="1" applyBorder="1" applyAlignment="1">
      <alignment horizontal="center" vertical="center"/>
    </xf>
    <xf numFmtId="178" fontId="2" fillId="0" borderId="5" xfId="0" applyNumberFormat="1" applyFont="1" applyBorder="1">
      <alignment vertical="center"/>
    </xf>
    <xf numFmtId="0" fontId="3" fillId="0" borderId="0" xfId="0" applyFo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12" xfId="0" applyFont="1" applyBorder="1">
      <alignment vertical="center"/>
    </xf>
    <xf numFmtId="0" fontId="2" fillId="0" borderId="13" xfId="0" applyFont="1" applyBorder="1">
      <alignment vertical="center"/>
    </xf>
    <xf numFmtId="0" fontId="3" fillId="0" borderId="5" xfId="0" applyFont="1" applyBorder="1" applyAlignment="1">
      <alignment horizontal="center" vertical="center"/>
    </xf>
    <xf numFmtId="0" fontId="2" fillId="0" borderId="5" xfId="0" applyFont="1" applyBorder="1">
      <alignment vertical="center"/>
    </xf>
    <xf numFmtId="180" fontId="5" fillId="0" borderId="15" xfId="0" applyNumberFormat="1" applyFont="1" applyBorder="1">
      <alignment vertical="center"/>
    </xf>
    <xf numFmtId="180" fontId="5" fillId="0" borderId="16" xfId="0" applyNumberFormat="1" applyFont="1" applyBorder="1">
      <alignment vertical="center"/>
    </xf>
    <xf numFmtId="0" fontId="2" fillId="0" borderId="16" xfId="0" applyFont="1" applyBorder="1">
      <alignment vertical="center"/>
    </xf>
    <xf numFmtId="0" fontId="2" fillId="0" borderId="17" xfId="0" applyFont="1" applyBorder="1">
      <alignment vertical="center"/>
    </xf>
    <xf numFmtId="176" fontId="6" fillId="0" borderId="2" xfId="0" applyNumberFormat="1" applyFont="1" applyBorder="1" applyAlignment="1">
      <alignment horizontal="center" vertical="center"/>
    </xf>
    <xf numFmtId="0" fontId="6" fillId="0" borderId="3" xfId="0" applyFont="1" applyBorder="1" applyAlignment="1">
      <alignment horizontal="center" vertical="center"/>
    </xf>
    <xf numFmtId="176" fontId="6" fillId="0" borderId="4" xfId="0" applyNumberFormat="1" applyFont="1" applyBorder="1" applyAlignment="1">
      <alignment horizontal="center" vertical="center"/>
    </xf>
    <xf numFmtId="178" fontId="0" fillId="0" borderId="0" xfId="0" applyNumberForma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7" fillId="0" borderId="5" xfId="0" applyFont="1" applyBorder="1" applyAlignment="1">
      <alignment horizontal="right" vertical="center"/>
    </xf>
    <xf numFmtId="0" fontId="0" fillId="2" borderId="1" xfId="0" applyFill="1" applyBorder="1">
      <alignment vertical="center"/>
    </xf>
    <xf numFmtId="179" fontId="6" fillId="2" borderId="1" xfId="0" applyNumberFormat="1" applyFont="1" applyFill="1" applyBorder="1" applyAlignment="1">
      <alignment horizontal="center" vertical="center"/>
    </xf>
    <xf numFmtId="181" fontId="6" fillId="2" borderId="1" xfId="0" applyNumberFormat="1" applyFont="1" applyFill="1" applyBorder="1" applyAlignment="1">
      <alignment horizontal="center" vertical="center"/>
    </xf>
    <xf numFmtId="176" fontId="6" fillId="2" borderId="2" xfId="0" applyNumberFormat="1" applyFont="1" applyFill="1" applyBorder="1" applyAlignment="1">
      <alignment horizontal="center" vertical="center"/>
    </xf>
    <xf numFmtId="0" fontId="6" fillId="2" borderId="3" xfId="0" applyFont="1" applyFill="1" applyBorder="1" applyAlignment="1">
      <alignment horizontal="center" vertical="center"/>
    </xf>
    <xf numFmtId="176" fontId="6" fillId="2" borderId="4" xfId="0" applyNumberFormat="1" applyFont="1" applyFill="1" applyBorder="1" applyAlignment="1">
      <alignment horizontal="center" vertical="center"/>
    </xf>
    <xf numFmtId="0" fontId="0" fillId="0" borderId="11" xfId="0" applyFill="1" applyBorder="1">
      <alignment vertical="center"/>
    </xf>
    <xf numFmtId="56" fontId="2" fillId="0" borderId="0" xfId="0" applyNumberFormat="1" applyFont="1">
      <alignment vertical="center"/>
    </xf>
    <xf numFmtId="0" fontId="0" fillId="0" borderId="14" xfId="0" applyFill="1" applyBorder="1">
      <alignment vertical="center"/>
    </xf>
    <xf numFmtId="0" fontId="2" fillId="0" borderId="11" xfId="0" applyFont="1" applyFill="1" applyBorder="1">
      <alignment vertical="center"/>
    </xf>
    <xf numFmtId="0" fontId="2" fillId="0" borderId="8" xfId="0" applyFont="1" applyFill="1" applyBorder="1" applyAlignment="1">
      <alignment horizontal="center" vertical="center"/>
    </xf>
    <xf numFmtId="0" fontId="0" fillId="0" borderId="1" xfId="0"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distributed" vertical="center"/>
    </xf>
    <xf numFmtId="0" fontId="6" fillId="0" borderId="5" xfId="0" applyFont="1" applyFill="1" applyBorder="1">
      <alignment vertical="center"/>
    </xf>
    <xf numFmtId="0" fontId="6" fillId="0" borderId="1" xfId="0" applyFont="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 fillId="0" borderId="0" xfId="0" applyFont="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cellXfs>
  <cellStyles count="1">
    <cellStyle name="標準" xfId="0" builtinId="0"/>
  </cellStyles>
  <dxfs count="3">
    <dxf>
      <fill>
        <patternFill>
          <bgColor theme="2"/>
        </patternFill>
      </fill>
    </dxf>
    <dxf>
      <fill>
        <patternFill>
          <bgColor them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87"/>
  <sheetViews>
    <sheetView tabSelected="1" zoomScale="78" zoomScaleNormal="78" workbookViewId="0">
      <selection sqref="A1:B1"/>
    </sheetView>
  </sheetViews>
  <sheetFormatPr defaultRowHeight="13.5"/>
  <cols>
    <col min="1" max="22" width="4.25" customWidth="1"/>
    <col min="23" max="23" width="4.5" customWidth="1"/>
    <col min="24" max="25" width="14.25" customWidth="1"/>
  </cols>
  <sheetData>
    <row r="1" spans="1:29" ht="20.25" customHeight="1" thickBot="1">
      <c r="A1" s="45"/>
      <c r="B1" s="45"/>
      <c r="C1" s="22" t="s">
        <v>91</v>
      </c>
      <c r="D1" s="24"/>
      <c r="E1" s="23" t="s">
        <v>45</v>
      </c>
      <c r="F1" s="24"/>
      <c r="G1" s="50" t="s">
        <v>99</v>
      </c>
      <c r="H1" s="50"/>
      <c r="I1" s="50"/>
      <c r="N1" s="46"/>
      <c r="O1" s="46"/>
      <c r="P1" s="46"/>
      <c r="Q1" s="46"/>
      <c r="R1" s="46"/>
      <c r="S1" s="46"/>
      <c r="T1" s="46"/>
      <c r="U1" s="46"/>
      <c r="X1" s="1" t="str">
        <f>IF(A1&lt;&gt;"",IF(D1&lt;&gt;"",IF(F1&lt;&gt;"",DATE(A1,D1,F1),""),""),"")</f>
        <v/>
      </c>
      <c r="Y1" s="1" t="str">
        <f>IF($X$1&lt;&gt;"",DATE(YEAR($X$1),MONTH($X$1)+1,DAY($X$1)-1),"")</f>
        <v/>
      </c>
    </row>
    <row r="2" spans="1:29" ht="15.95" customHeight="1" thickBot="1">
      <c r="A2" t="s">
        <v>102</v>
      </c>
      <c r="N2" s="36"/>
      <c r="O2" s="36"/>
      <c r="P2" s="36"/>
      <c r="Q2" s="36"/>
      <c r="R2" s="36"/>
      <c r="S2" s="36"/>
      <c r="T2" s="36"/>
      <c r="U2" s="36"/>
      <c r="X2" s="2"/>
      <c r="Y2" s="2"/>
    </row>
    <row r="3" spans="1:29" ht="20.25" customHeight="1" thickBot="1">
      <c r="N3" s="36"/>
      <c r="O3" s="36"/>
      <c r="P3" s="36"/>
      <c r="Q3" s="36"/>
      <c r="R3" s="36"/>
      <c r="S3" s="36"/>
      <c r="T3" s="36"/>
      <c r="U3" s="36"/>
      <c r="X3" s="3" t="s">
        <v>76</v>
      </c>
      <c r="Y3" s="4">
        <v>0.375</v>
      </c>
    </row>
    <row r="4" spans="1:29" ht="20.25" customHeight="1" thickBot="1">
      <c r="A4" s="44" t="s">
        <v>8</v>
      </c>
      <c r="B4" s="44"/>
      <c r="C4" s="44"/>
      <c r="D4" s="46"/>
      <c r="E4" s="46"/>
      <c r="F4" s="46"/>
      <c r="G4" s="46"/>
      <c r="H4" s="46"/>
      <c r="I4" s="46"/>
      <c r="J4" s="46"/>
      <c r="K4" s="46"/>
      <c r="L4" s="46"/>
      <c r="N4" s="36"/>
      <c r="O4" s="36"/>
      <c r="P4" s="36"/>
      <c r="Q4" s="36"/>
      <c r="R4" s="36"/>
      <c r="S4" s="36"/>
      <c r="T4" s="36"/>
      <c r="U4" s="36"/>
      <c r="X4" s="3" t="s">
        <v>17</v>
      </c>
      <c r="Y4" s="4">
        <v>0.5</v>
      </c>
    </row>
    <row r="5" spans="1:29" ht="20.25" customHeight="1" thickBot="1">
      <c r="A5" s="44" t="s">
        <v>9</v>
      </c>
      <c r="B5" s="44"/>
      <c r="C5" s="44"/>
      <c r="D5" s="46"/>
      <c r="E5" s="46"/>
      <c r="F5" s="46"/>
      <c r="G5" s="46"/>
      <c r="H5" s="46"/>
      <c r="I5" s="46"/>
      <c r="J5" s="46"/>
      <c r="K5" s="46"/>
      <c r="L5" s="46"/>
      <c r="X5" s="3" t="s">
        <v>18</v>
      </c>
      <c r="Y5" s="4">
        <v>0.54166666666666663</v>
      </c>
      <c r="AC5" s="21"/>
    </row>
    <row r="6" spans="1:29" ht="20.25" customHeight="1" thickBot="1">
      <c r="A6" s="25" t="s">
        <v>1</v>
      </c>
      <c r="B6" s="25" t="s">
        <v>2</v>
      </c>
      <c r="C6" s="41" t="s">
        <v>3</v>
      </c>
      <c r="D6" s="42"/>
      <c r="E6" s="43"/>
      <c r="F6" s="41" t="s">
        <v>4</v>
      </c>
      <c r="G6" s="42"/>
      <c r="H6" s="43"/>
      <c r="I6" s="47" t="s">
        <v>5</v>
      </c>
      <c r="J6" s="48"/>
      <c r="K6" s="49"/>
      <c r="L6" s="47" t="s">
        <v>6</v>
      </c>
      <c r="M6" s="48"/>
      <c r="N6" s="49"/>
      <c r="O6" s="51" t="s">
        <v>100</v>
      </c>
      <c r="P6" s="52"/>
      <c r="Q6" s="52" t="s">
        <v>7</v>
      </c>
      <c r="R6" s="52"/>
      <c r="S6" s="52"/>
      <c r="T6" s="52"/>
      <c r="U6" s="53"/>
      <c r="X6" s="3" t="s">
        <v>19</v>
      </c>
      <c r="Y6" s="4">
        <v>0.75</v>
      </c>
    </row>
    <row r="7" spans="1:29" ht="20.25" customHeight="1" thickBot="1">
      <c r="A7" s="26" t="str">
        <f>$X$1</f>
        <v/>
      </c>
      <c r="B7" s="27" t="str">
        <f>IF($X$1="","",$A7)</f>
        <v/>
      </c>
      <c r="C7" s="18"/>
      <c r="D7" s="19" t="s">
        <v>0</v>
      </c>
      <c r="E7" s="20"/>
      <c r="F7" s="18"/>
      <c r="G7" s="19" t="s">
        <v>0</v>
      </c>
      <c r="H7" s="20"/>
      <c r="I7" s="28" t="str">
        <f>IF(COUNTIFS($C7,"&lt;&gt;",$E7,"&lt;&gt;",$F7,"&lt;&gt;",$H7,"&lt;&gt;"),HOUR(MIN(FLOOR(TIME($F7,$H7,0),$Y$8),$Y$6)-MAX(MAX($Y$3,CEILING(TIME($C7,$E7,0),$Y$8)))-($Y$5-$Y$4)),"")</f>
        <v/>
      </c>
      <c r="J7" s="29" t="s">
        <v>0</v>
      </c>
      <c r="K7" s="30" t="str">
        <f>IF(COUNTIFS($C7,"&lt;&gt;",$E7,"&lt;&gt;",$F7,"&lt;&gt;",$H7,"&lt;&gt;"),MINUTE(MIN(FLOOR(TIME($F7,$H7,0),$Y$8),$Y$6)-MAX(MAX($Y$3,CEILING(TIME($C7,$E7,0),$Y$8)))-($Y$5-$Y$4)),"")</f>
        <v/>
      </c>
      <c r="L7" s="28" t="str">
        <f>IF(COUNTIFS($C7,"&lt;&gt;",$E7,"&lt;&gt;",$F7,"&lt;&gt;",$H7,"&lt;&gt;"),HOUR(FLOOR(TIME($F7,$H7,0),$Y$8)-MIN(FLOOR(TIME($F7,$H7,0),$Y$8),$Y$7)),"")</f>
        <v/>
      </c>
      <c r="M7" s="29" t="s">
        <v>0</v>
      </c>
      <c r="N7" s="30" t="str">
        <f>IF(COUNTIFS($C7,"&lt;&gt;",$E7,"&lt;&gt;",$F7,"&lt;&gt;",$H7,"&lt;&gt;"),MINUTE(FLOOR(TIME($F7,$H7,0),$Y$8)-MIN(FLOOR(TIME($C7,$E7,0),$Y$8),$Y$7)),"")</f>
        <v/>
      </c>
      <c r="O7" s="37"/>
      <c r="P7" s="38"/>
      <c r="Q7" s="39"/>
      <c r="R7" s="39"/>
      <c r="S7" s="39"/>
      <c r="T7" s="39"/>
      <c r="U7" s="40"/>
      <c r="W7" t="str">
        <f t="shared" ref="W7:W37" si="0">IF($A7="","",IF(CHOOSE(WEEKDAY($A7),0,1,1,1,1,1,0),IF(COUNTIF($J$45:$J$84,$A7),"休日","出"),IF(COUNTIF($V$45:$V$84,$A7),"出","休日")))</f>
        <v/>
      </c>
      <c r="X7" s="3" t="s">
        <v>20</v>
      </c>
      <c r="Y7" s="4">
        <v>0.77083333333333337</v>
      </c>
    </row>
    <row r="8" spans="1:29" ht="20.25" customHeight="1" thickBot="1">
      <c r="A8" s="26" t="str">
        <f>IF($X$1="","",$X$1+1)</f>
        <v/>
      </c>
      <c r="B8" s="27" t="str">
        <f>IF($X$1="","",$A8)</f>
        <v/>
      </c>
      <c r="C8" s="18"/>
      <c r="D8" s="19" t="s">
        <v>0</v>
      </c>
      <c r="E8" s="20"/>
      <c r="F8" s="18"/>
      <c r="G8" s="19" t="s">
        <v>0</v>
      </c>
      <c r="H8" s="20"/>
      <c r="I8" s="28" t="str">
        <f t="shared" ref="I8:I37" si="1">IF(COUNTIFS($C8,"&lt;&gt;",$E8,"&lt;&gt;",$F8,"&lt;&gt;",$H8,"&lt;&gt;"),HOUR(MIN(FLOOR(TIME($F8,$H8,0),$Y$8),$Y$6)-MAX(MAX($Y$3,CEILING(TIME($C8,$E8,0),$Y$8)))-($Y$5-$Y$4)),"")</f>
        <v/>
      </c>
      <c r="J8" s="29" t="s">
        <v>0</v>
      </c>
      <c r="K8" s="30" t="str">
        <f t="shared" ref="K8:K37" si="2">IF(COUNTIFS($C8,"&lt;&gt;",$E8,"&lt;&gt;",$F8,"&lt;&gt;",$H8,"&lt;&gt;"),MINUTE(MIN(FLOOR(TIME($F8,$H8,0),$Y$8),$Y$6)-MAX(MAX($Y$3,CEILING(TIME($C8,$E8,0),$Y$8)))-($Y$5-$Y$4)),"")</f>
        <v/>
      </c>
      <c r="L8" s="28" t="str">
        <f t="shared" ref="L8:L37" si="3">IF(COUNTIFS($C8,"&lt;&gt;",$E8,"&lt;&gt;",$F8,"&lt;&gt;",$H8,"&lt;&gt;"),HOUR(FLOOR(TIME($F8,$H8,0),$Y$8)-MIN(FLOOR(TIME($F8,$H8,0),$Y$8),$Y$7)),"")</f>
        <v/>
      </c>
      <c r="M8" s="29" t="s">
        <v>0</v>
      </c>
      <c r="N8" s="30" t="str">
        <f t="shared" ref="N8:N37" si="4">IF(COUNTIFS($C8,"&lt;&gt;",$E8,"&lt;&gt;",$F8,"&lt;&gt;",$H8,"&lt;&gt;"),MINUTE(FLOOR(TIME($F8,$H8,0),$Y$8)-MIN(FLOOR(TIME($C8,$E8,0),$Y$8),$Y$7)),"")</f>
        <v/>
      </c>
      <c r="O8" s="37"/>
      <c r="P8" s="38"/>
      <c r="Q8" s="39"/>
      <c r="R8" s="39"/>
      <c r="S8" s="39"/>
      <c r="T8" s="39"/>
      <c r="U8" s="40"/>
      <c r="W8" t="str">
        <f t="shared" si="0"/>
        <v/>
      </c>
      <c r="X8" s="12" t="s">
        <v>77</v>
      </c>
      <c r="Y8" s="4">
        <v>2.0833333333333332E-2</v>
      </c>
    </row>
    <row r="9" spans="1:29" ht="20.25" customHeight="1" thickBot="1">
      <c r="A9" s="26" t="str">
        <f>IF($X$1="","",$X$1+2)</f>
        <v/>
      </c>
      <c r="B9" s="27" t="str">
        <f t="shared" ref="B9:B34" si="5">IF($X$1="","",$A9)</f>
        <v/>
      </c>
      <c r="C9" s="18"/>
      <c r="D9" s="19" t="s">
        <v>0</v>
      </c>
      <c r="E9" s="20"/>
      <c r="F9" s="18"/>
      <c r="G9" s="19" t="s">
        <v>0</v>
      </c>
      <c r="H9" s="20"/>
      <c r="I9" s="28" t="str">
        <f t="shared" si="1"/>
        <v/>
      </c>
      <c r="J9" s="29" t="s">
        <v>0</v>
      </c>
      <c r="K9" s="30" t="str">
        <f t="shared" si="2"/>
        <v/>
      </c>
      <c r="L9" s="28" t="str">
        <f t="shared" si="3"/>
        <v/>
      </c>
      <c r="M9" s="29" t="s">
        <v>0</v>
      </c>
      <c r="N9" s="30" t="str">
        <f t="shared" si="4"/>
        <v/>
      </c>
      <c r="O9" s="37"/>
      <c r="P9" s="38"/>
      <c r="Q9" s="39"/>
      <c r="R9" s="39"/>
      <c r="S9" s="39"/>
      <c r="T9" s="39"/>
      <c r="U9" s="40"/>
      <c r="W9" t="str">
        <f t="shared" si="0"/>
        <v/>
      </c>
      <c r="X9" s="5"/>
      <c r="Y9" s="2"/>
    </row>
    <row r="10" spans="1:29" ht="20.25" customHeight="1" thickBot="1">
      <c r="A10" s="26" t="str">
        <f>IF($X$1="","",$X$1+3)</f>
        <v/>
      </c>
      <c r="B10" s="27" t="str">
        <f t="shared" si="5"/>
        <v/>
      </c>
      <c r="C10" s="18"/>
      <c r="D10" s="19" t="s">
        <v>0</v>
      </c>
      <c r="E10" s="20"/>
      <c r="F10" s="18"/>
      <c r="G10" s="19" t="s">
        <v>0</v>
      </c>
      <c r="H10" s="20"/>
      <c r="I10" s="28" t="str">
        <f t="shared" si="1"/>
        <v/>
      </c>
      <c r="J10" s="29" t="s">
        <v>0</v>
      </c>
      <c r="K10" s="30" t="str">
        <f t="shared" si="2"/>
        <v/>
      </c>
      <c r="L10" s="28" t="str">
        <f t="shared" si="3"/>
        <v/>
      </c>
      <c r="M10" s="29" t="s">
        <v>0</v>
      </c>
      <c r="N10" s="30" t="str">
        <f t="shared" si="4"/>
        <v/>
      </c>
      <c r="O10" s="37"/>
      <c r="P10" s="38"/>
      <c r="Q10" s="39"/>
      <c r="R10" s="39"/>
      <c r="S10" s="39"/>
      <c r="T10" s="39"/>
      <c r="U10" s="40"/>
      <c r="W10" t="str">
        <f t="shared" si="0"/>
        <v/>
      </c>
      <c r="X10" s="2" t="s">
        <v>21</v>
      </c>
    </row>
    <row r="11" spans="1:29" ht="20.25" customHeight="1" thickBot="1">
      <c r="A11" s="26" t="str">
        <f>IF($X$1="","",$X$1+4)</f>
        <v/>
      </c>
      <c r="B11" s="27" t="str">
        <f t="shared" si="5"/>
        <v/>
      </c>
      <c r="C11" s="18"/>
      <c r="D11" s="19" t="s">
        <v>0</v>
      </c>
      <c r="E11" s="20"/>
      <c r="F11" s="18"/>
      <c r="G11" s="19" t="s">
        <v>0</v>
      </c>
      <c r="H11" s="20"/>
      <c r="I11" s="28" t="str">
        <f t="shared" si="1"/>
        <v/>
      </c>
      <c r="J11" s="29" t="s">
        <v>0</v>
      </c>
      <c r="K11" s="30" t="str">
        <f t="shared" si="2"/>
        <v/>
      </c>
      <c r="L11" s="28" t="str">
        <f t="shared" si="3"/>
        <v/>
      </c>
      <c r="M11" s="29" t="s">
        <v>0</v>
      </c>
      <c r="N11" s="30" t="str">
        <f t="shared" si="4"/>
        <v/>
      </c>
      <c r="O11" s="37"/>
      <c r="P11" s="38"/>
      <c r="Q11" s="39"/>
      <c r="R11" s="39"/>
      <c r="S11" s="39"/>
      <c r="T11" s="39"/>
      <c r="U11" s="40"/>
      <c r="W11" t="str">
        <f t="shared" si="0"/>
        <v/>
      </c>
      <c r="X11" s="2" t="s">
        <v>92</v>
      </c>
      <c r="Y11" s="2"/>
    </row>
    <row r="12" spans="1:29" ht="20.25" customHeight="1" thickBot="1">
      <c r="A12" s="26" t="str">
        <f>IF($X$1="","",$X$1+5)</f>
        <v/>
      </c>
      <c r="B12" s="27" t="str">
        <f t="shared" si="5"/>
        <v/>
      </c>
      <c r="C12" s="18"/>
      <c r="D12" s="19" t="s">
        <v>0</v>
      </c>
      <c r="E12" s="20"/>
      <c r="F12" s="18"/>
      <c r="G12" s="19" t="s">
        <v>0</v>
      </c>
      <c r="H12" s="20"/>
      <c r="I12" s="28" t="str">
        <f t="shared" si="1"/>
        <v/>
      </c>
      <c r="J12" s="29" t="s">
        <v>0</v>
      </c>
      <c r="K12" s="30" t="str">
        <f t="shared" si="2"/>
        <v/>
      </c>
      <c r="L12" s="28" t="str">
        <f t="shared" si="3"/>
        <v/>
      </c>
      <c r="M12" s="29" t="s">
        <v>0</v>
      </c>
      <c r="N12" s="30" t="str">
        <f t="shared" si="4"/>
        <v/>
      </c>
      <c r="O12" s="37"/>
      <c r="P12" s="38"/>
      <c r="Q12" s="39"/>
      <c r="R12" s="39"/>
      <c r="S12" s="39"/>
      <c r="T12" s="39"/>
      <c r="U12" s="40"/>
      <c r="W12" t="str">
        <f t="shared" si="0"/>
        <v/>
      </c>
      <c r="X12" s="2" t="s">
        <v>93</v>
      </c>
      <c r="Y12" s="2"/>
    </row>
    <row r="13" spans="1:29" ht="20.25" customHeight="1" thickBot="1">
      <c r="A13" s="26" t="str">
        <f>IF($X$1="","",$X$1+6)</f>
        <v/>
      </c>
      <c r="B13" s="27" t="str">
        <f t="shared" si="5"/>
        <v/>
      </c>
      <c r="C13" s="18"/>
      <c r="D13" s="19" t="s">
        <v>0</v>
      </c>
      <c r="E13" s="20"/>
      <c r="F13" s="18"/>
      <c r="G13" s="19" t="s">
        <v>0</v>
      </c>
      <c r="H13" s="20"/>
      <c r="I13" s="28" t="str">
        <f t="shared" si="1"/>
        <v/>
      </c>
      <c r="J13" s="29" t="s">
        <v>0</v>
      </c>
      <c r="K13" s="30" t="str">
        <f t="shared" si="2"/>
        <v/>
      </c>
      <c r="L13" s="28" t="str">
        <f t="shared" si="3"/>
        <v/>
      </c>
      <c r="M13" s="29" t="s">
        <v>0</v>
      </c>
      <c r="N13" s="30" t="str">
        <f t="shared" si="4"/>
        <v/>
      </c>
      <c r="O13" s="37"/>
      <c r="P13" s="38"/>
      <c r="Q13" s="39"/>
      <c r="R13" s="39"/>
      <c r="S13" s="39"/>
      <c r="T13" s="39"/>
      <c r="U13" s="40"/>
      <c r="W13" t="str">
        <f t="shared" si="0"/>
        <v/>
      </c>
      <c r="X13" s="2" t="s">
        <v>22</v>
      </c>
      <c r="Y13" s="2"/>
    </row>
    <row r="14" spans="1:29" ht="20.25" customHeight="1" thickBot="1">
      <c r="A14" s="26" t="str">
        <f>IF($X$1="","",$X$1+7)</f>
        <v/>
      </c>
      <c r="B14" s="27" t="str">
        <f t="shared" si="5"/>
        <v/>
      </c>
      <c r="C14" s="18"/>
      <c r="D14" s="19" t="s">
        <v>0</v>
      </c>
      <c r="E14" s="20"/>
      <c r="F14" s="18"/>
      <c r="G14" s="19" t="s">
        <v>0</v>
      </c>
      <c r="H14" s="20"/>
      <c r="I14" s="28" t="str">
        <f t="shared" si="1"/>
        <v/>
      </c>
      <c r="J14" s="29" t="s">
        <v>0</v>
      </c>
      <c r="K14" s="30" t="str">
        <f t="shared" si="2"/>
        <v/>
      </c>
      <c r="L14" s="28" t="str">
        <f t="shared" si="3"/>
        <v/>
      </c>
      <c r="M14" s="29" t="s">
        <v>0</v>
      </c>
      <c r="N14" s="30" t="str">
        <f t="shared" si="4"/>
        <v/>
      </c>
      <c r="O14" s="37"/>
      <c r="P14" s="38"/>
      <c r="Q14" s="39"/>
      <c r="R14" s="39"/>
      <c r="S14" s="39"/>
      <c r="T14" s="39"/>
      <c r="U14" s="40"/>
      <c r="W14" t="str">
        <f t="shared" si="0"/>
        <v/>
      </c>
      <c r="X14" s="2"/>
      <c r="Y14" s="2"/>
    </row>
    <row r="15" spans="1:29" ht="20.25" customHeight="1" thickBot="1">
      <c r="A15" s="26" t="str">
        <f>IF($X$1="","",$X$1+8)</f>
        <v/>
      </c>
      <c r="B15" s="27" t="str">
        <f t="shared" si="5"/>
        <v/>
      </c>
      <c r="C15" s="18"/>
      <c r="D15" s="19" t="s">
        <v>0</v>
      </c>
      <c r="E15" s="20"/>
      <c r="F15" s="18"/>
      <c r="G15" s="19" t="s">
        <v>0</v>
      </c>
      <c r="H15" s="20"/>
      <c r="I15" s="28" t="str">
        <f t="shared" si="1"/>
        <v/>
      </c>
      <c r="J15" s="29" t="s">
        <v>0</v>
      </c>
      <c r="K15" s="30" t="str">
        <f t="shared" si="2"/>
        <v/>
      </c>
      <c r="L15" s="28" t="str">
        <f t="shared" si="3"/>
        <v/>
      </c>
      <c r="M15" s="29" t="s">
        <v>0</v>
      </c>
      <c r="N15" s="30" t="str">
        <f t="shared" si="4"/>
        <v/>
      </c>
      <c r="O15" s="37"/>
      <c r="P15" s="38"/>
      <c r="Q15" s="39"/>
      <c r="R15" s="39"/>
      <c r="S15" s="39"/>
      <c r="T15" s="39"/>
      <c r="U15" s="40"/>
      <c r="W15" t="str">
        <f t="shared" si="0"/>
        <v/>
      </c>
      <c r="X15" s="2" t="s">
        <v>23</v>
      </c>
      <c r="Y15" s="2"/>
    </row>
    <row r="16" spans="1:29" ht="20.25" customHeight="1" thickBot="1">
      <c r="A16" s="26" t="str">
        <f>IF($X$1="","",$X$1+9)</f>
        <v/>
      </c>
      <c r="B16" s="27" t="str">
        <f t="shared" si="5"/>
        <v/>
      </c>
      <c r="C16" s="18"/>
      <c r="D16" s="19" t="s">
        <v>0</v>
      </c>
      <c r="E16" s="20"/>
      <c r="F16" s="18"/>
      <c r="G16" s="19" t="s">
        <v>0</v>
      </c>
      <c r="H16" s="20"/>
      <c r="I16" s="28" t="str">
        <f t="shared" si="1"/>
        <v/>
      </c>
      <c r="J16" s="29" t="s">
        <v>0</v>
      </c>
      <c r="K16" s="30" t="str">
        <f t="shared" si="2"/>
        <v/>
      </c>
      <c r="L16" s="28" t="str">
        <f t="shared" si="3"/>
        <v/>
      </c>
      <c r="M16" s="29" t="s">
        <v>0</v>
      </c>
      <c r="N16" s="30" t="str">
        <f t="shared" si="4"/>
        <v/>
      </c>
      <c r="O16" s="37"/>
      <c r="P16" s="38"/>
      <c r="Q16" s="39"/>
      <c r="R16" s="39"/>
      <c r="S16" s="39"/>
      <c r="T16" s="39"/>
      <c r="U16" s="40"/>
      <c r="W16" t="str">
        <f t="shared" si="0"/>
        <v/>
      </c>
      <c r="X16" s="2" t="s">
        <v>24</v>
      </c>
      <c r="Y16" s="2"/>
    </row>
    <row r="17" spans="1:25" ht="20.25" customHeight="1" thickBot="1">
      <c r="A17" s="26" t="str">
        <f>IF($X$1="","",$X$1+10)</f>
        <v/>
      </c>
      <c r="B17" s="27" t="str">
        <f t="shared" si="5"/>
        <v/>
      </c>
      <c r="C17" s="18"/>
      <c r="D17" s="19" t="s">
        <v>0</v>
      </c>
      <c r="E17" s="20"/>
      <c r="F17" s="18"/>
      <c r="G17" s="19" t="s">
        <v>0</v>
      </c>
      <c r="H17" s="20"/>
      <c r="I17" s="28" t="str">
        <f t="shared" si="1"/>
        <v/>
      </c>
      <c r="J17" s="29" t="s">
        <v>0</v>
      </c>
      <c r="K17" s="30" t="str">
        <f t="shared" si="2"/>
        <v/>
      </c>
      <c r="L17" s="28" t="str">
        <f t="shared" si="3"/>
        <v/>
      </c>
      <c r="M17" s="29" t="s">
        <v>0</v>
      </c>
      <c r="N17" s="30" t="str">
        <f t="shared" si="4"/>
        <v/>
      </c>
      <c r="O17" s="37"/>
      <c r="P17" s="38"/>
      <c r="Q17" s="39"/>
      <c r="R17" s="39"/>
      <c r="S17" s="39"/>
      <c r="T17" s="39"/>
      <c r="U17" s="40"/>
      <c r="W17" t="str">
        <f t="shared" si="0"/>
        <v/>
      </c>
      <c r="X17" s="2" t="s">
        <v>25</v>
      </c>
      <c r="Y17" s="2"/>
    </row>
    <row r="18" spans="1:25" ht="20.25" customHeight="1" thickBot="1">
      <c r="A18" s="26" t="str">
        <f>IF($X$1="","",$X$1+11)</f>
        <v/>
      </c>
      <c r="B18" s="27" t="str">
        <f t="shared" si="5"/>
        <v/>
      </c>
      <c r="C18" s="18"/>
      <c r="D18" s="19" t="s">
        <v>0</v>
      </c>
      <c r="E18" s="20"/>
      <c r="F18" s="18"/>
      <c r="G18" s="19" t="s">
        <v>0</v>
      </c>
      <c r="H18" s="20"/>
      <c r="I18" s="28" t="str">
        <f t="shared" si="1"/>
        <v/>
      </c>
      <c r="J18" s="29" t="s">
        <v>0</v>
      </c>
      <c r="K18" s="30" t="str">
        <f t="shared" si="2"/>
        <v/>
      </c>
      <c r="L18" s="28" t="str">
        <f t="shared" si="3"/>
        <v/>
      </c>
      <c r="M18" s="29" t="s">
        <v>0</v>
      </c>
      <c r="N18" s="30" t="str">
        <f t="shared" si="4"/>
        <v/>
      </c>
      <c r="O18" s="37"/>
      <c r="P18" s="38"/>
      <c r="Q18" s="39"/>
      <c r="R18" s="39"/>
      <c r="S18" s="39"/>
      <c r="T18" s="39"/>
      <c r="U18" s="40"/>
      <c r="W18" t="str">
        <f t="shared" si="0"/>
        <v/>
      </c>
      <c r="X18" s="2" t="s">
        <v>26</v>
      </c>
      <c r="Y18" s="2"/>
    </row>
    <row r="19" spans="1:25" ht="20.25" customHeight="1" thickBot="1">
      <c r="A19" s="26" t="str">
        <f>IF($X$1="","",$X$1+12)</f>
        <v/>
      </c>
      <c r="B19" s="27" t="str">
        <f t="shared" si="5"/>
        <v/>
      </c>
      <c r="C19" s="18"/>
      <c r="D19" s="19" t="s">
        <v>0</v>
      </c>
      <c r="E19" s="20"/>
      <c r="F19" s="18"/>
      <c r="G19" s="19" t="s">
        <v>0</v>
      </c>
      <c r="H19" s="20"/>
      <c r="I19" s="28" t="str">
        <f t="shared" si="1"/>
        <v/>
      </c>
      <c r="J19" s="29" t="s">
        <v>0</v>
      </c>
      <c r="K19" s="30" t="str">
        <f t="shared" si="2"/>
        <v/>
      </c>
      <c r="L19" s="28" t="str">
        <f t="shared" si="3"/>
        <v/>
      </c>
      <c r="M19" s="29" t="s">
        <v>0</v>
      </c>
      <c r="N19" s="30" t="str">
        <f t="shared" si="4"/>
        <v/>
      </c>
      <c r="O19" s="37"/>
      <c r="P19" s="38"/>
      <c r="Q19" s="39"/>
      <c r="R19" s="39"/>
      <c r="S19" s="39"/>
      <c r="T19" s="39"/>
      <c r="U19" s="40"/>
      <c r="W19" t="str">
        <f t="shared" si="0"/>
        <v/>
      </c>
      <c r="X19" s="2"/>
      <c r="Y19" s="2"/>
    </row>
    <row r="20" spans="1:25" ht="20.25" customHeight="1" thickBot="1">
      <c r="A20" s="26" t="str">
        <f>IF($X$1="","",$X$1+13)</f>
        <v/>
      </c>
      <c r="B20" s="27" t="str">
        <f t="shared" si="5"/>
        <v/>
      </c>
      <c r="C20" s="18"/>
      <c r="D20" s="19" t="s">
        <v>0</v>
      </c>
      <c r="E20" s="20"/>
      <c r="F20" s="18"/>
      <c r="G20" s="19" t="s">
        <v>0</v>
      </c>
      <c r="H20" s="20"/>
      <c r="I20" s="28" t="str">
        <f t="shared" si="1"/>
        <v/>
      </c>
      <c r="J20" s="29" t="s">
        <v>0</v>
      </c>
      <c r="K20" s="30" t="str">
        <f t="shared" si="2"/>
        <v/>
      </c>
      <c r="L20" s="28" t="str">
        <f t="shared" si="3"/>
        <v/>
      </c>
      <c r="M20" s="29" t="s">
        <v>0</v>
      </c>
      <c r="N20" s="30" t="str">
        <f t="shared" si="4"/>
        <v/>
      </c>
      <c r="O20" s="37"/>
      <c r="P20" s="38"/>
      <c r="Q20" s="39"/>
      <c r="R20" s="39"/>
      <c r="S20" s="39"/>
      <c r="T20" s="39"/>
      <c r="U20" s="40"/>
      <c r="W20" t="str">
        <f t="shared" si="0"/>
        <v/>
      </c>
      <c r="X20" s="2" t="s">
        <v>27</v>
      </c>
      <c r="Y20" s="2"/>
    </row>
    <row r="21" spans="1:25" ht="20.25" customHeight="1" thickBot="1">
      <c r="A21" s="26" t="str">
        <f>IF($X$1="","",$X$1+14)</f>
        <v/>
      </c>
      <c r="B21" s="27" t="str">
        <f t="shared" si="5"/>
        <v/>
      </c>
      <c r="C21" s="18"/>
      <c r="D21" s="19" t="s">
        <v>0</v>
      </c>
      <c r="E21" s="20"/>
      <c r="F21" s="18"/>
      <c r="G21" s="19" t="s">
        <v>0</v>
      </c>
      <c r="H21" s="20"/>
      <c r="I21" s="28" t="str">
        <f t="shared" si="1"/>
        <v/>
      </c>
      <c r="J21" s="29" t="s">
        <v>0</v>
      </c>
      <c r="K21" s="30" t="str">
        <f t="shared" si="2"/>
        <v/>
      </c>
      <c r="L21" s="28" t="str">
        <f t="shared" si="3"/>
        <v/>
      </c>
      <c r="M21" s="29" t="s">
        <v>0</v>
      </c>
      <c r="N21" s="30" t="str">
        <f t="shared" si="4"/>
        <v/>
      </c>
      <c r="O21" s="37"/>
      <c r="P21" s="38"/>
      <c r="Q21" s="39"/>
      <c r="R21" s="39"/>
      <c r="S21" s="39"/>
      <c r="T21" s="39"/>
      <c r="U21" s="40"/>
      <c r="W21" t="str">
        <f t="shared" si="0"/>
        <v/>
      </c>
      <c r="X21" s="2"/>
      <c r="Y21" s="2"/>
    </row>
    <row r="22" spans="1:25" ht="20.25" customHeight="1" thickBot="1">
      <c r="A22" s="26" t="str">
        <f>IF($X$1="","",$X$1+15)</f>
        <v/>
      </c>
      <c r="B22" s="27" t="str">
        <f t="shared" si="5"/>
        <v/>
      </c>
      <c r="C22" s="18"/>
      <c r="D22" s="19" t="s">
        <v>0</v>
      </c>
      <c r="E22" s="20"/>
      <c r="F22" s="18"/>
      <c r="G22" s="19" t="s">
        <v>0</v>
      </c>
      <c r="H22" s="20"/>
      <c r="I22" s="28" t="str">
        <f t="shared" si="1"/>
        <v/>
      </c>
      <c r="J22" s="29" t="s">
        <v>0</v>
      </c>
      <c r="K22" s="30" t="str">
        <f t="shared" si="2"/>
        <v/>
      </c>
      <c r="L22" s="28" t="str">
        <f t="shared" si="3"/>
        <v/>
      </c>
      <c r="M22" s="29" t="s">
        <v>0</v>
      </c>
      <c r="N22" s="30" t="str">
        <f t="shared" si="4"/>
        <v/>
      </c>
      <c r="O22" s="37"/>
      <c r="P22" s="38"/>
      <c r="Q22" s="39"/>
      <c r="R22" s="39"/>
      <c r="S22" s="39"/>
      <c r="T22" s="39"/>
      <c r="U22" s="40"/>
      <c r="W22" t="str">
        <f t="shared" si="0"/>
        <v/>
      </c>
      <c r="X22" s="2" t="s">
        <v>28</v>
      </c>
      <c r="Y22" s="2"/>
    </row>
    <row r="23" spans="1:25" ht="20.25" customHeight="1" thickBot="1">
      <c r="A23" s="26" t="str">
        <f>IF($X$1="","",$X$1+16)</f>
        <v/>
      </c>
      <c r="B23" s="27" t="str">
        <f t="shared" si="5"/>
        <v/>
      </c>
      <c r="C23" s="18"/>
      <c r="D23" s="19" t="s">
        <v>0</v>
      </c>
      <c r="E23" s="20"/>
      <c r="F23" s="18"/>
      <c r="G23" s="19" t="s">
        <v>0</v>
      </c>
      <c r="H23" s="20"/>
      <c r="I23" s="28" t="str">
        <f t="shared" si="1"/>
        <v/>
      </c>
      <c r="J23" s="29" t="s">
        <v>0</v>
      </c>
      <c r="K23" s="30" t="str">
        <f t="shared" si="2"/>
        <v/>
      </c>
      <c r="L23" s="28" t="str">
        <f t="shared" si="3"/>
        <v/>
      </c>
      <c r="M23" s="29" t="s">
        <v>0</v>
      </c>
      <c r="N23" s="30" t="str">
        <f t="shared" si="4"/>
        <v/>
      </c>
      <c r="O23" s="37"/>
      <c r="P23" s="38"/>
      <c r="Q23" s="39"/>
      <c r="R23" s="39"/>
      <c r="S23" s="39"/>
      <c r="T23" s="39"/>
      <c r="U23" s="40"/>
      <c r="W23" t="str">
        <f t="shared" si="0"/>
        <v/>
      </c>
      <c r="X23" s="2" t="s">
        <v>29</v>
      </c>
      <c r="Y23" s="2"/>
    </row>
    <row r="24" spans="1:25" ht="20.25" customHeight="1" thickBot="1">
      <c r="A24" s="26" t="str">
        <f>IF($X$1="","",$X$1+17)</f>
        <v/>
      </c>
      <c r="B24" s="27" t="str">
        <f t="shared" si="5"/>
        <v/>
      </c>
      <c r="C24" s="18"/>
      <c r="D24" s="19" t="s">
        <v>0</v>
      </c>
      <c r="E24" s="20"/>
      <c r="F24" s="18"/>
      <c r="G24" s="19" t="s">
        <v>0</v>
      </c>
      <c r="H24" s="20"/>
      <c r="I24" s="28" t="str">
        <f t="shared" si="1"/>
        <v/>
      </c>
      <c r="J24" s="29" t="s">
        <v>0</v>
      </c>
      <c r="K24" s="30" t="str">
        <f t="shared" si="2"/>
        <v/>
      </c>
      <c r="L24" s="28" t="str">
        <f t="shared" si="3"/>
        <v/>
      </c>
      <c r="M24" s="29" t="s">
        <v>0</v>
      </c>
      <c r="N24" s="30" t="str">
        <f t="shared" si="4"/>
        <v/>
      </c>
      <c r="O24" s="37"/>
      <c r="P24" s="38"/>
      <c r="Q24" s="39"/>
      <c r="R24" s="39"/>
      <c r="S24" s="39"/>
      <c r="T24" s="39"/>
      <c r="U24" s="40"/>
      <c r="W24" t="str">
        <f t="shared" si="0"/>
        <v/>
      </c>
      <c r="X24" s="2" t="s">
        <v>30</v>
      </c>
      <c r="Y24" s="2"/>
    </row>
    <row r="25" spans="1:25" ht="20.25" customHeight="1" thickBot="1">
      <c r="A25" s="26" t="str">
        <f>IF($X$1="","",$X$1+18)</f>
        <v/>
      </c>
      <c r="B25" s="27" t="str">
        <f t="shared" si="5"/>
        <v/>
      </c>
      <c r="C25" s="18"/>
      <c r="D25" s="19" t="s">
        <v>0</v>
      </c>
      <c r="E25" s="20"/>
      <c r="F25" s="18"/>
      <c r="G25" s="19" t="s">
        <v>0</v>
      </c>
      <c r="H25" s="20"/>
      <c r="I25" s="28" t="str">
        <f t="shared" si="1"/>
        <v/>
      </c>
      <c r="J25" s="29" t="s">
        <v>0</v>
      </c>
      <c r="K25" s="30" t="str">
        <f t="shared" si="2"/>
        <v/>
      </c>
      <c r="L25" s="28" t="str">
        <f t="shared" si="3"/>
        <v/>
      </c>
      <c r="M25" s="29" t="s">
        <v>0</v>
      </c>
      <c r="N25" s="30" t="str">
        <f t="shared" si="4"/>
        <v/>
      </c>
      <c r="O25" s="37"/>
      <c r="P25" s="38"/>
      <c r="Q25" s="39"/>
      <c r="R25" s="39"/>
      <c r="S25" s="39"/>
      <c r="T25" s="39"/>
      <c r="U25" s="40"/>
      <c r="W25" t="str">
        <f t="shared" si="0"/>
        <v/>
      </c>
      <c r="X25" s="2" t="s">
        <v>31</v>
      </c>
      <c r="Y25" s="2"/>
    </row>
    <row r="26" spans="1:25" ht="20.25" customHeight="1" thickBot="1">
      <c r="A26" s="26" t="str">
        <f>IF($X$1="","",$X$1+19)</f>
        <v/>
      </c>
      <c r="B26" s="27" t="str">
        <f t="shared" si="5"/>
        <v/>
      </c>
      <c r="C26" s="18"/>
      <c r="D26" s="19" t="s">
        <v>0</v>
      </c>
      <c r="E26" s="20"/>
      <c r="F26" s="18"/>
      <c r="G26" s="19" t="s">
        <v>0</v>
      </c>
      <c r="H26" s="20"/>
      <c r="I26" s="28" t="str">
        <f t="shared" si="1"/>
        <v/>
      </c>
      <c r="J26" s="29" t="s">
        <v>0</v>
      </c>
      <c r="K26" s="30" t="str">
        <f t="shared" si="2"/>
        <v/>
      </c>
      <c r="L26" s="28" t="str">
        <f t="shared" si="3"/>
        <v/>
      </c>
      <c r="M26" s="29" t="s">
        <v>0</v>
      </c>
      <c r="N26" s="30" t="str">
        <f t="shared" si="4"/>
        <v/>
      </c>
      <c r="O26" s="37"/>
      <c r="P26" s="38"/>
      <c r="Q26" s="39"/>
      <c r="R26" s="39"/>
      <c r="S26" s="39"/>
      <c r="T26" s="39"/>
      <c r="U26" s="40"/>
      <c r="W26" t="str">
        <f t="shared" si="0"/>
        <v/>
      </c>
      <c r="X26" s="2" t="s">
        <v>32</v>
      </c>
      <c r="Y26" s="2"/>
    </row>
    <row r="27" spans="1:25" ht="20.25" customHeight="1" thickBot="1">
      <c r="A27" s="26" t="str">
        <f>IF($X$1="","",$X$1+20)</f>
        <v/>
      </c>
      <c r="B27" s="27" t="str">
        <f t="shared" si="5"/>
        <v/>
      </c>
      <c r="C27" s="18"/>
      <c r="D27" s="19" t="s">
        <v>0</v>
      </c>
      <c r="E27" s="20"/>
      <c r="F27" s="18"/>
      <c r="G27" s="19" t="s">
        <v>0</v>
      </c>
      <c r="H27" s="20"/>
      <c r="I27" s="28" t="str">
        <f t="shared" si="1"/>
        <v/>
      </c>
      <c r="J27" s="29" t="s">
        <v>0</v>
      </c>
      <c r="K27" s="30" t="str">
        <f t="shared" si="2"/>
        <v/>
      </c>
      <c r="L27" s="28" t="str">
        <f t="shared" si="3"/>
        <v/>
      </c>
      <c r="M27" s="29" t="s">
        <v>0</v>
      </c>
      <c r="N27" s="30" t="str">
        <f t="shared" si="4"/>
        <v/>
      </c>
      <c r="O27" s="37"/>
      <c r="P27" s="38"/>
      <c r="Q27" s="39"/>
      <c r="R27" s="39"/>
      <c r="S27" s="39"/>
      <c r="T27" s="39"/>
      <c r="U27" s="40"/>
      <c r="W27" t="str">
        <f t="shared" si="0"/>
        <v/>
      </c>
      <c r="X27" s="2" t="s">
        <v>33</v>
      </c>
      <c r="Y27" s="2"/>
    </row>
    <row r="28" spans="1:25" ht="20.25" customHeight="1" thickBot="1">
      <c r="A28" s="26" t="str">
        <f>IF($X$1="","",$X$1+21)</f>
        <v/>
      </c>
      <c r="B28" s="27" t="str">
        <f t="shared" si="5"/>
        <v/>
      </c>
      <c r="C28" s="18"/>
      <c r="D28" s="19" t="s">
        <v>0</v>
      </c>
      <c r="E28" s="20"/>
      <c r="F28" s="18"/>
      <c r="G28" s="19" t="s">
        <v>0</v>
      </c>
      <c r="H28" s="20"/>
      <c r="I28" s="28" t="str">
        <f t="shared" si="1"/>
        <v/>
      </c>
      <c r="J28" s="29" t="s">
        <v>0</v>
      </c>
      <c r="K28" s="30" t="str">
        <f t="shared" si="2"/>
        <v/>
      </c>
      <c r="L28" s="28" t="str">
        <f t="shared" si="3"/>
        <v/>
      </c>
      <c r="M28" s="29" t="s">
        <v>0</v>
      </c>
      <c r="N28" s="30" t="str">
        <f t="shared" si="4"/>
        <v/>
      </c>
      <c r="O28" s="37"/>
      <c r="P28" s="38"/>
      <c r="Q28" s="39"/>
      <c r="R28" s="39"/>
      <c r="S28" s="39"/>
      <c r="T28" s="39"/>
      <c r="U28" s="40"/>
      <c r="W28" t="str">
        <f t="shared" si="0"/>
        <v/>
      </c>
      <c r="X28" s="2" t="s">
        <v>34</v>
      </c>
      <c r="Y28" s="2"/>
    </row>
    <row r="29" spans="1:25" ht="20.25" customHeight="1" thickBot="1">
      <c r="A29" s="26" t="str">
        <f>IF($X$1="","",$X$1+22)</f>
        <v/>
      </c>
      <c r="B29" s="27" t="str">
        <f t="shared" si="5"/>
        <v/>
      </c>
      <c r="C29" s="18"/>
      <c r="D29" s="19" t="s">
        <v>0</v>
      </c>
      <c r="E29" s="20"/>
      <c r="F29" s="18"/>
      <c r="G29" s="19" t="s">
        <v>0</v>
      </c>
      <c r="H29" s="20"/>
      <c r="I29" s="28" t="str">
        <f t="shared" si="1"/>
        <v/>
      </c>
      <c r="J29" s="29" t="s">
        <v>0</v>
      </c>
      <c r="K29" s="30" t="str">
        <f t="shared" si="2"/>
        <v/>
      </c>
      <c r="L29" s="28" t="str">
        <f t="shared" si="3"/>
        <v/>
      </c>
      <c r="M29" s="29" t="s">
        <v>0</v>
      </c>
      <c r="N29" s="30" t="str">
        <f t="shared" si="4"/>
        <v/>
      </c>
      <c r="O29" s="37"/>
      <c r="P29" s="38"/>
      <c r="Q29" s="39"/>
      <c r="R29" s="39"/>
      <c r="S29" s="39"/>
      <c r="T29" s="39"/>
      <c r="U29" s="40"/>
      <c r="W29" t="str">
        <f t="shared" si="0"/>
        <v/>
      </c>
      <c r="X29" s="2" t="s">
        <v>35</v>
      </c>
      <c r="Y29" s="2"/>
    </row>
    <row r="30" spans="1:25" ht="20.25" customHeight="1" thickBot="1">
      <c r="A30" s="26" t="str">
        <f>IF($X$1="","",$X$1+23)</f>
        <v/>
      </c>
      <c r="B30" s="27" t="str">
        <f t="shared" si="5"/>
        <v/>
      </c>
      <c r="C30" s="18"/>
      <c r="D30" s="19" t="s">
        <v>0</v>
      </c>
      <c r="E30" s="20"/>
      <c r="F30" s="18"/>
      <c r="G30" s="19" t="s">
        <v>0</v>
      </c>
      <c r="H30" s="20"/>
      <c r="I30" s="28" t="str">
        <f t="shared" si="1"/>
        <v/>
      </c>
      <c r="J30" s="29" t="s">
        <v>0</v>
      </c>
      <c r="K30" s="30" t="str">
        <f t="shared" si="2"/>
        <v/>
      </c>
      <c r="L30" s="28" t="str">
        <f t="shared" si="3"/>
        <v/>
      </c>
      <c r="M30" s="29" t="s">
        <v>0</v>
      </c>
      <c r="N30" s="30" t="str">
        <f t="shared" si="4"/>
        <v/>
      </c>
      <c r="O30" s="37"/>
      <c r="P30" s="38"/>
      <c r="Q30" s="39"/>
      <c r="R30" s="39"/>
      <c r="S30" s="39"/>
      <c r="T30" s="39"/>
      <c r="U30" s="40"/>
      <c r="W30" t="str">
        <f t="shared" si="0"/>
        <v/>
      </c>
      <c r="X30" s="2"/>
      <c r="Y30" s="2"/>
    </row>
    <row r="31" spans="1:25" ht="20.25" customHeight="1" thickBot="1">
      <c r="A31" s="26" t="str">
        <f>IF($X$1="","",$X$1+24)</f>
        <v/>
      </c>
      <c r="B31" s="27" t="str">
        <f t="shared" si="5"/>
        <v/>
      </c>
      <c r="C31" s="18"/>
      <c r="D31" s="19" t="s">
        <v>0</v>
      </c>
      <c r="E31" s="20"/>
      <c r="F31" s="18"/>
      <c r="G31" s="19" t="s">
        <v>0</v>
      </c>
      <c r="H31" s="20"/>
      <c r="I31" s="28" t="str">
        <f t="shared" si="1"/>
        <v/>
      </c>
      <c r="J31" s="29" t="s">
        <v>0</v>
      </c>
      <c r="K31" s="30" t="str">
        <f t="shared" si="2"/>
        <v/>
      </c>
      <c r="L31" s="28" t="str">
        <f t="shared" si="3"/>
        <v/>
      </c>
      <c r="M31" s="29" t="s">
        <v>0</v>
      </c>
      <c r="N31" s="30" t="str">
        <f t="shared" si="4"/>
        <v/>
      </c>
      <c r="O31" s="37"/>
      <c r="P31" s="38"/>
      <c r="Q31" s="39"/>
      <c r="R31" s="39"/>
      <c r="S31" s="39"/>
      <c r="T31" s="39"/>
      <c r="U31" s="40"/>
      <c r="W31" t="str">
        <f t="shared" si="0"/>
        <v/>
      </c>
      <c r="X31" s="2" t="s">
        <v>36</v>
      </c>
      <c r="Y31" s="2"/>
    </row>
    <row r="32" spans="1:25" ht="20.25" customHeight="1" thickBot="1">
      <c r="A32" s="26" t="str">
        <f>IF($X$1="","",$X$1+25)</f>
        <v/>
      </c>
      <c r="B32" s="27" t="str">
        <f t="shared" si="5"/>
        <v/>
      </c>
      <c r="C32" s="18"/>
      <c r="D32" s="19" t="s">
        <v>0</v>
      </c>
      <c r="E32" s="20"/>
      <c r="F32" s="18"/>
      <c r="G32" s="19" t="s">
        <v>0</v>
      </c>
      <c r="H32" s="20"/>
      <c r="I32" s="28" t="str">
        <f t="shared" si="1"/>
        <v/>
      </c>
      <c r="J32" s="29" t="s">
        <v>0</v>
      </c>
      <c r="K32" s="30" t="str">
        <f t="shared" si="2"/>
        <v/>
      </c>
      <c r="L32" s="28" t="str">
        <f t="shared" si="3"/>
        <v/>
      </c>
      <c r="M32" s="29" t="s">
        <v>0</v>
      </c>
      <c r="N32" s="30" t="str">
        <f t="shared" si="4"/>
        <v/>
      </c>
      <c r="O32" s="37"/>
      <c r="P32" s="38"/>
      <c r="Q32" s="39"/>
      <c r="R32" s="39"/>
      <c r="S32" s="39"/>
      <c r="T32" s="39"/>
      <c r="U32" s="40"/>
      <c r="W32" t="str">
        <f t="shared" si="0"/>
        <v/>
      </c>
      <c r="X32" s="2" t="s">
        <v>37</v>
      </c>
      <c r="Y32" s="2"/>
    </row>
    <row r="33" spans="1:26" ht="20.25" customHeight="1" thickBot="1">
      <c r="A33" s="26" t="str">
        <f>IF($X$1="","",$X$1+26)</f>
        <v/>
      </c>
      <c r="B33" s="27" t="str">
        <f t="shared" si="5"/>
        <v/>
      </c>
      <c r="C33" s="18"/>
      <c r="D33" s="19" t="s">
        <v>0</v>
      </c>
      <c r="E33" s="20"/>
      <c r="F33" s="18"/>
      <c r="G33" s="19" t="s">
        <v>0</v>
      </c>
      <c r="H33" s="20"/>
      <c r="I33" s="28" t="str">
        <f t="shared" si="1"/>
        <v/>
      </c>
      <c r="J33" s="29" t="s">
        <v>0</v>
      </c>
      <c r="K33" s="30" t="str">
        <f t="shared" si="2"/>
        <v/>
      </c>
      <c r="L33" s="28" t="str">
        <f t="shared" si="3"/>
        <v/>
      </c>
      <c r="M33" s="29" t="s">
        <v>0</v>
      </c>
      <c r="N33" s="30" t="str">
        <f t="shared" si="4"/>
        <v/>
      </c>
      <c r="O33" s="37"/>
      <c r="P33" s="38"/>
      <c r="Q33" s="39"/>
      <c r="R33" s="39"/>
      <c r="S33" s="39"/>
      <c r="T33" s="39"/>
      <c r="U33" s="40"/>
      <c r="W33" t="str">
        <f t="shared" si="0"/>
        <v/>
      </c>
      <c r="X33" s="2" t="s">
        <v>38</v>
      </c>
      <c r="Y33" s="2"/>
    </row>
    <row r="34" spans="1:26" ht="20.25" customHeight="1" thickBot="1">
      <c r="A34" s="26" t="str">
        <f>IF($X$1="","",$X$1+27)</f>
        <v/>
      </c>
      <c r="B34" s="27" t="str">
        <f t="shared" si="5"/>
        <v/>
      </c>
      <c r="C34" s="18"/>
      <c r="D34" s="19" t="s">
        <v>0</v>
      </c>
      <c r="E34" s="20"/>
      <c r="F34" s="18"/>
      <c r="G34" s="19" t="s">
        <v>0</v>
      </c>
      <c r="H34" s="20"/>
      <c r="I34" s="28" t="str">
        <f t="shared" si="1"/>
        <v/>
      </c>
      <c r="J34" s="29" t="s">
        <v>0</v>
      </c>
      <c r="K34" s="30" t="str">
        <f t="shared" si="2"/>
        <v/>
      </c>
      <c r="L34" s="28" t="str">
        <f t="shared" si="3"/>
        <v/>
      </c>
      <c r="M34" s="29" t="s">
        <v>0</v>
      </c>
      <c r="N34" s="30" t="str">
        <f t="shared" si="4"/>
        <v/>
      </c>
      <c r="O34" s="37"/>
      <c r="P34" s="38"/>
      <c r="Q34" s="39"/>
      <c r="R34" s="39"/>
      <c r="S34" s="39"/>
      <c r="T34" s="39"/>
      <c r="U34" s="40"/>
      <c r="W34" t="str">
        <f t="shared" si="0"/>
        <v/>
      </c>
      <c r="X34" s="2"/>
      <c r="Y34" s="2"/>
    </row>
    <row r="35" spans="1:26" ht="20.25" customHeight="1" thickBot="1">
      <c r="A35" s="26" t="str">
        <f>IF($X$1="","",IF($X$1+28&gt;$Y$1,"",$X$1+28))</f>
        <v/>
      </c>
      <c r="B35" s="27" t="str">
        <f>IF($X$1="","",IF($A35="","",$A35))</f>
        <v/>
      </c>
      <c r="C35" s="18"/>
      <c r="D35" s="19" t="s">
        <v>0</v>
      </c>
      <c r="E35" s="20"/>
      <c r="F35" s="18"/>
      <c r="G35" s="19" t="s">
        <v>0</v>
      </c>
      <c r="H35" s="20"/>
      <c r="I35" s="28" t="str">
        <f t="shared" si="1"/>
        <v/>
      </c>
      <c r="J35" s="29" t="s">
        <v>0</v>
      </c>
      <c r="K35" s="30" t="str">
        <f t="shared" si="2"/>
        <v/>
      </c>
      <c r="L35" s="28" t="str">
        <f t="shared" si="3"/>
        <v/>
      </c>
      <c r="M35" s="29" t="s">
        <v>0</v>
      </c>
      <c r="N35" s="30" t="str">
        <f t="shared" si="4"/>
        <v/>
      </c>
      <c r="O35" s="37"/>
      <c r="P35" s="38"/>
      <c r="Q35" s="39"/>
      <c r="R35" s="39"/>
      <c r="S35" s="39"/>
      <c r="T35" s="39"/>
      <c r="U35" s="40"/>
      <c r="W35" t="str">
        <f t="shared" si="0"/>
        <v/>
      </c>
      <c r="X35" s="2" t="s">
        <v>39</v>
      </c>
      <c r="Y35" s="2"/>
    </row>
    <row r="36" spans="1:26" ht="20.25" customHeight="1" thickBot="1">
      <c r="A36" s="26" t="str">
        <f>IF($X$1="","",IF($X$1+29&gt;$Y$1,"",$X$1+29))</f>
        <v/>
      </c>
      <c r="B36" s="27" t="str">
        <f>IF($X$1="","",IF($A36="","",$A36))</f>
        <v/>
      </c>
      <c r="C36" s="18"/>
      <c r="D36" s="19" t="s">
        <v>0</v>
      </c>
      <c r="E36" s="20"/>
      <c r="F36" s="18"/>
      <c r="G36" s="19" t="s">
        <v>0</v>
      </c>
      <c r="H36" s="20"/>
      <c r="I36" s="28" t="str">
        <f t="shared" si="1"/>
        <v/>
      </c>
      <c r="J36" s="29" t="s">
        <v>0</v>
      </c>
      <c r="K36" s="30" t="str">
        <f t="shared" si="2"/>
        <v/>
      </c>
      <c r="L36" s="28" t="str">
        <f t="shared" si="3"/>
        <v/>
      </c>
      <c r="M36" s="29" t="s">
        <v>0</v>
      </c>
      <c r="N36" s="30" t="str">
        <f t="shared" si="4"/>
        <v/>
      </c>
      <c r="O36" s="37"/>
      <c r="P36" s="38"/>
      <c r="Q36" s="39"/>
      <c r="R36" s="39"/>
      <c r="S36" s="39"/>
      <c r="T36" s="39"/>
      <c r="U36" s="40"/>
      <c r="W36" t="str">
        <f t="shared" si="0"/>
        <v/>
      </c>
      <c r="X36" s="2" t="s">
        <v>40</v>
      </c>
      <c r="Y36" s="2"/>
    </row>
    <row r="37" spans="1:26" ht="20.25" customHeight="1" thickBot="1">
      <c r="A37" s="26" t="str">
        <f>IF($X$1="","",IF($X$1+30&gt;$Y$1,"",$X$1+30))</f>
        <v/>
      </c>
      <c r="B37" s="27" t="str">
        <f>IF($X$1="","",IF($A37="","",$A37))</f>
        <v/>
      </c>
      <c r="C37" s="18"/>
      <c r="D37" s="19" t="s">
        <v>0</v>
      </c>
      <c r="E37" s="20"/>
      <c r="F37" s="18"/>
      <c r="G37" s="19" t="s">
        <v>0</v>
      </c>
      <c r="H37" s="20"/>
      <c r="I37" s="28" t="str">
        <f t="shared" si="1"/>
        <v/>
      </c>
      <c r="J37" s="29" t="s">
        <v>0</v>
      </c>
      <c r="K37" s="30" t="str">
        <f t="shared" si="2"/>
        <v/>
      </c>
      <c r="L37" s="28" t="str">
        <f t="shared" si="3"/>
        <v/>
      </c>
      <c r="M37" s="29" t="s">
        <v>0</v>
      </c>
      <c r="N37" s="30" t="str">
        <f t="shared" si="4"/>
        <v/>
      </c>
      <c r="O37" s="37"/>
      <c r="P37" s="38"/>
      <c r="Q37" s="39"/>
      <c r="R37" s="39"/>
      <c r="S37" s="39"/>
      <c r="T37" s="39"/>
      <c r="U37" s="40"/>
      <c r="W37" t="str">
        <f t="shared" si="0"/>
        <v/>
      </c>
      <c r="X37" t="s">
        <v>41</v>
      </c>
      <c r="Y37" s="2"/>
    </row>
    <row r="38" spans="1:26" ht="12" customHeight="1" thickBot="1">
      <c r="W38" s="2"/>
      <c r="X38" s="2"/>
    </row>
    <row r="39" spans="1:26" ht="20.25" customHeight="1" thickBot="1">
      <c r="A39" s="36" t="s">
        <v>10</v>
      </c>
      <c r="B39" s="36"/>
      <c r="C39" s="36"/>
      <c r="D39" s="36" t="s">
        <v>11</v>
      </c>
      <c r="E39" s="36"/>
      <c r="F39" s="36"/>
      <c r="G39" s="36" t="s">
        <v>12</v>
      </c>
      <c r="H39" s="36"/>
      <c r="I39" s="36"/>
      <c r="J39" s="36" t="s">
        <v>13</v>
      </c>
      <c r="K39" s="36"/>
      <c r="L39" s="36"/>
      <c r="M39" s="36" t="s">
        <v>14</v>
      </c>
      <c r="N39" s="36"/>
      <c r="O39" s="36"/>
      <c r="P39" s="36" t="s">
        <v>15</v>
      </c>
      <c r="Q39" s="36"/>
      <c r="R39" s="36"/>
      <c r="S39" s="36" t="s">
        <v>16</v>
      </c>
      <c r="T39" s="36"/>
      <c r="U39" s="36"/>
      <c r="W39" s="2"/>
      <c r="X39" s="2" t="s">
        <v>78</v>
      </c>
    </row>
    <row r="40" spans="1:26" ht="20.25" customHeight="1" thickBot="1">
      <c r="A40" s="36">
        <f>COUNTIF($W$7:$W$37,"出")</f>
        <v>0</v>
      </c>
      <c r="B40" s="36"/>
      <c r="C40" s="36"/>
      <c r="D40" s="36">
        <f>COUNTIFS(W7:W37,"出",C7:C37,"&gt;=0",E7:E37,"&gt;=0",F7:F37,"&gt;=0",H7:H37,"&gt;=0")</f>
        <v>0</v>
      </c>
      <c r="E40" s="36"/>
      <c r="F40" s="36"/>
      <c r="G40" s="36">
        <f>A40-D40</f>
        <v>0</v>
      </c>
      <c r="H40" s="36"/>
      <c r="I40" s="36"/>
      <c r="J40" s="36">
        <f>COUNTIF(O7:O37,"年休")</f>
        <v>0</v>
      </c>
      <c r="K40" s="36"/>
      <c r="L40" s="36"/>
      <c r="M40" s="36">
        <f>COUNTIFS(W7:W37,"休日",C7:C37,"&gt;=0",E7:E37,"&gt;=0",F7:F37,"&gt;=0",H7:H37,"&gt;=0")</f>
        <v>0</v>
      </c>
      <c r="N40" s="36"/>
      <c r="O40" s="36"/>
      <c r="P40" s="36">
        <f>COUNTIF(O7:O37,"特休")</f>
        <v>0</v>
      </c>
      <c r="Q40" s="36"/>
      <c r="R40" s="36"/>
      <c r="S40" s="36">
        <f>COUNTIF(O7:O37,"遅刻")+COUNTIF(O7:O37,"早退")</f>
        <v>0</v>
      </c>
      <c r="T40" s="36"/>
      <c r="U40" s="36"/>
      <c r="W40" s="2"/>
      <c r="X40" s="2"/>
    </row>
    <row r="41" spans="1:26">
      <c r="X41" s="2"/>
    </row>
    <row r="43" spans="1:26" ht="14.25" thickBot="1">
      <c r="A43" s="2" t="s">
        <v>42</v>
      </c>
      <c r="B43" s="2"/>
      <c r="C43" s="2"/>
      <c r="D43" s="2"/>
      <c r="E43" s="2"/>
      <c r="F43" s="2"/>
      <c r="G43" s="2"/>
      <c r="H43" s="2"/>
      <c r="I43" s="2"/>
      <c r="J43" s="2"/>
      <c r="K43" s="2"/>
      <c r="L43" s="2"/>
      <c r="M43" s="2" t="s">
        <v>43</v>
      </c>
      <c r="N43" s="2"/>
      <c r="O43" s="2"/>
      <c r="P43" s="2"/>
      <c r="Q43" s="2"/>
      <c r="R43" s="2"/>
      <c r="S43" s="2"/>
      <c r="T43" s="2"/>
      <c r="U43" s="2"/>
      <c r="V43" s="2"/>
      <c r="W43" s="2"/>
      <c r="X43" s="2" t="s">
        <v>79</v>
      </c>
    </row>
    <row r="44" spans="1:26" ht="14.25" thickBot="1">
      <c r="A44" s="6" t="s">
        <v>44</v>
      </c>
      <c r="B44" s="7" t="s">
        <v>45</v>
      </c>
      <c r="C44" s="7" t="s">
        <v>46</v>
      </c>
      <c r="D44" s="35" t="s">
        <v>47</v>
      </c>
      <c r="E44" s="35"/>
      <c r="F44" s="35"/>
      <c r="G44" s="35"/>
      <c r="H44" s="35"/>
      <c r="I44" s="35"/>
      <c r="J44" s="2"/>
      <c r="K44" s="2"/>
      <c r="L44" s="2"/>
      <c r="M44" s="6" t="s">
        <v>44</v>
      </c>
      <c r="N44" s="7" t="s">
        <v>45</v>
      </c>
      <c r="O44" s="7" t="s">
        <v>46</v>
      </c>
      <c r="P44" s="35" t="s">
        <v>47</v>
      </c>
      <c r="Q44" s="35"/>
      <c r="R44" s="35"/>
      <c r="S44" s="35"/>
      <c r="T44" s="35"/>
      <c r="U44" s="35"/>
      <c r="V44" s="2"/>
      <c r="W44" s="2"/>
    </row>
    <row r="45" spans="1:26" ht="14.25" thickBot="1">
      <c r="A45" s="8">
        <v>1</v>
      </c>
      <c r="B45" s="9">
        <v>1</v>
      </c>
      <c r="C45" s="9">
        <v>1</v>
      </c>
      <c r="D45" s="34" t="s">
        <v>48</v>
      </c>
      <c r="E45" s="34"/>
      <c r="F45" s="34"/>
      <c r="G45" s="34"/>
      <c r="H45" s="34"/>
      <c r="I45" s="34"/>
      <c r="J45" s="32">
        <f t="shared" ref="J45:J84" si="6">IF($B45="","",IF($C45="","",DATE($A$1,$B45,$C45)))</f>
        <v>1</v>
      </c>
      <c r="K45" s="32"/>
      <c r="L45" s="2"/>
      <c r="M45" s="8">
        <v>1</v>
      </c>
      <c r="N45" s="9">
        <v>1</v>
      </c>
      <c r="O45" s="9">
        <v>13</v>
      </c>
      <c r="P45" s="34" t="s">
        <v>49</v>
      </c>
      <c r="Q45" s="34"/>
      <c r="R45" s="34"/>
      <c r="S45" s="34"/>
      <c r="T45" s="34"/>
      <c r="U45" s="34"/>
      <c r="V45" s="32">
        <f t="shared" ref="V45:V84" si="7">IF($N45="","",IF($O45="","",DATE($A$1,$N45,$O45)))</f>
        <v>13</v>
      </c>
      <c r="W45" s="32"/>
      <c r="X45" s="2" t="s">
        <v>80</v>
      </c>
      <c r="Y45" s="2"/>
      <c r="Z45" s="2"/>
    </row>
    <row r="46" spans="1:26" ht="14.25" thickBot="1">
      <c r="A46" s="8">
        <v>2</v>
      </c>
      <c r="B46" s="9">
        <v>1</v>
      </c>
      <c r="C46" s="9">
        <v>13</v>
      </c>
      <c r="D46" s="34" t="s">
        <v>50</v>
      </c>
      <c r="E46" s="34"/>
      <c r="F46" s="34"/>
      <c r="G46" s="34"/>
      <c r="H46" s="34"/>
      <c r="I46" s="34"/>
      <c r="J46" s="32">
        <f t="shared" si="6"/>
        <v>13</v>
      </c>
      <c r="K46" s="32"/>
      <c r="L46" s="2"/>
      <c r="M46" s="8">
        <v>2</v>
      </c>
      <c r="N46" s="9">
        <v>2</v>
      </c>
      <c r="O46" s="9">
        <v>17</v>
      </c>
      <c r="P46" s="34" t="s">
        <v>49</v>
      </c>
      <c r="Q46" s="34"/>
      <c r="R46" s="34"/>
      <c r="S46" s="34"/>
      <c r="T46" s="34"/>
      <c r="U46" s="34"/>
      <c r="V46" s="32">
        <f t="shared" si="7"/>
        <v>48</v>
      </c>
      <c r="W46" s="32"/>
      <c r="X46" s="2"/>
      <c r="Y46" s="13" t="s">
        <v>101</v>
      </c>
      <c r="Z46" s="2"/>
    </row>
    <row r="47" spans="1:26">
      <c r="A47" s="8">
        <v>3</v>
      </c>
      <c r="B47" s="9">
        <v>2</v>
      </c>
      <c r="C47" s="9">
        <v>11</v>
      </c>
      <c r="D47" s="34" t="s">
        <v>51</v>
      </c>
      <c r="E47" s="34"/>
      <c r="F47" s="34"/>
      <c r="G47" s="34"/>
      <c r="H47" s="34"/>
      <c r="I47" s="34"/>
      <c r="J47" s="32">
        <f t="shared" si="6"/>
        <v>42</v>
      </c>
      <c r="K47" s="32"/>
      <c r="L47" s="2"/>
      <c r="M47" s="8">
        <v>3</v>
      </c>
      <c r="N47" s="9">
        <v>3</v>
      </c>
      <c r="O47" s="9">
        <v>24</v>
      </c>
      <c r="P47" s="34" t="s">
        <v>49</v>
      </c>
      <c r="Q47" s="34"/>
      <c r="R47" s="34"/>
      <c r="S47" s="34"/>
      <c r="T47" s="34"/>
      <c r="U47" s="34"/>
      <c r="V47" s="32">
        <f t="shared" si="7"/>
        <v>84</v>
      </c>
      <c r="W47" s="32"/>
      <c r="X47" s="2"/>
      <c r="Y47" s="14" t="s">
        <v>81</v>
      </c>
      <c r="Z47" s="2"/>
    </row>
    <row r="48" spans="1:26">
      <c r="A48" s="8">
        <v>4</v>
      </c>
      <c r="B48" s="9">
        <v>2</v>
      </c>
      <c r="C48" s="9">
        <v>23</v>
      </c>
      <c r="D48" s="34" t="s">
        <v>64</v>
      </c>
      <c r="E48" s="34"/>
      <c r="F48" s="34"/>
      <c r="G48" s="34"/>
      <c r="H48" s="34"/>
      <c r="I48" s="34"/>
      <c r="J48" s="32">
        <f t="shared" si="6"/>
        <v>54</v>
      </c>
      <c r="K48" s="32"/>
      <c r="L48" s="2"/>
      <c r="M48" s="8">
        <v>4</v>
      </c>
      <c r="N48" s="9">
        <v>7</v>
      </c>
      <c r="O48" s="9">
        <v>21</v>
      </c>
      <c r="P48" s="34" t="s">
        <v>49</v>
      </c>
      <c r="Q48" s="34"/>
      <c r="R48" s="34"/>
      <c r="S48" s="34"/>
      <c r="T48" s="34"/>
      <c r="U48" s="34"/>
      <c r="V48" s="32">
        <f t="shared" si="7"/>
        <v>203</v>
      </c>
      <c r="W48" s="32"/>
      <c r="X48" s="2"/>
      <c r="Y48" s="15" t="s">
        <v>82</v>
      </c>
      <c r="Z48" s="2"/>
    </row>
    <row r="49" spans="1:26">
      <c r="A49" s="8">
        <v>5</v>
      </c>
      <c r="B49" s="9">
        <v>3</v>
      </c>
      <c r="C49" s="9">
        <v>20</v>
      </c>
      <c r="D49" s="34" t="s">
        <v>52</v>
      </c>
      <c r="E49" s="34"/>
      <c r="F49" s="34"/>
      <c r="G49" s="34"/>
      <c r="H49" s="34"/>
      <c r="I49" s="34"/>
      <c r="J49" s="32">
        <f t="shared" si="6"/>
        <v>80</v>
      </c>
      <c r="K49" s="32"/>
      <c r="L49" s="2"/>
      <c r="M49" s="8">
        <v>5</v>
      </c>
      <c r="N49" s="9">
        <v>9</v>
      </c>
      <c r="O49" s="9">
        <v>22</v>
      </c>
      <c r="P49" s="34" t="s">
        <v>49</v>
      </c>
      <c r="Q49" s="34"/>
      <c r="R49" s="34"/>
      <c r="S49" s="34"/>
      <c r="T49" s="34"/>
      <c r="U49" s="34"/>
      <c r="V49" s="32">
        <f t="shared" si="7"/>
        <v>266</v>
      </c>
      <c r="W49" s="32"/>
      <c r="X49" s="2"/>
      <c r="Y49" s="15" t="s">
        <v>83</v>
      </c>
      <c r="Z49" s="2"/>
    </row>
    <row r="50" spans="1:26">
      <c r="A50" s="8">
        <v>6</v>
      </c>
      <c r="B50" s="9">
        <v>4</v>
      </c>
      <c r="C50" s="9">
        <v>29</v>
      </c>
      <c r="D50" s="34" t="s">
        <v>53</v>
      </c>
      <c r="E50" s="34"/>
      <c r="F50" s="34"/>
      <c r="G50" s="34"/>
      <c r="H50" s="34"/>
      <c r="I50" s="34"/>
      <c r="J50" s="32">
        <f t="shared" si="6"/>
        <v>120</v>
      </c>
      <c r="K50" s="32"/>
      <c r="L50" s="2"/>
      <c r="M50" s="8">
        <v>6</v>
      </c>
      <c r="N50" s="9">
        <v>9</v>
      </c>
      <c r="O50" s="9">
        <v>29</v>
      </c>
      <c r="P50" s="34" t="s">
        <v>49</v>
      </c>
      <c r="Q50" s="34"/>
      <c r="R50" s="34"/>
      <c r="S50" s="34"/>
      <c r="T50" s="34"/>
      <c r="U50" s="34"/>
      <c r="V50" s="32">
        <f t="shared" si="7"/>
        <v>273</v>
      </c>
      <c r="W50" s="32"/>
      <c r="X50" s="2"/>
      <c r="Y50" s="15" t="s">
        <v>84</v>
      </c>
      <c r="Z50" s="2"/>
    </row>
    <row r="51" spans="1:26">
      <c r="A51" s="8">
        <v>7</v>
      </c>
      <c r="B51" s="9">
        <v>5</v>
      </c>
      <c r="C51" s="9">
        <v>3</v>
      </c>
      <c r="D51" s="34" t="s">
        <v>54</v>
      </c>
      <c r="E51" s="34"/>
      <c r="F51" s="34"/>
      <c r="G51" s="34"/>
      <c r="H51" s="34"/>
      <c r="I51" s="34"/>
      <c r="J51" s="32">
        <f t="shared" si="6"/>
        <v>124</v>
      </c>
      <c r="K51" s="32"/>
      <c r="L51" s="2"/>
      <c r="M51" s="8">
        <v>7</v>
      </c>
      <c r="N51" s="9">
        <v>10</v>
      </c>
      <c r="O51" s="9">
        <v>13</v>
      </c>
      <c r="P51" s="34" t="s">
        <v>49</v>
      </c>
      <c r="Q51" s="34"/>
      <c r="R51" s="34"/>
      <c r="S51" s="34"/>
      <c r="T51" s="34"/>
      <c r="U51" s="34"/>
      <c r="V51" s="32">
        <f t="shared" si="7"/>
        <v>287</v>
      </c>
      <c r="W51" s="32"/>
      <c r="X51" s="2"/>
      <c r="Y51" s="15" t="s">
        <v>85</v>
      </c>
      <c r="Z51" s="2"/>
    </row>
    <row r="52" spans="1:26">
      <c r="A52" s="8">
        <v>8</v>
      </c>
      <c r="B52" s="9">
        <v>5</v>
      </c>
      <c r="C52" s="9">
        <v>4</v>
      </c>
      <c r="D52" s="34" t="s">
        <v>55</v>
      </c>
      <c r="E52" s="34"/>
      <c r="F52" s="34"/>
      <c r="G52" s="34"/>
      <c r="H52" s="34"/>
      <c r="I52" s="34"/>
      <c r="J52" s="32">
        <f t="shared" si="6"/>
        <v>125</v>
      </c>
      <c r="K52" s="32"/>
      <c r="L52" s="2"/>
      <c r="M52" s="8">
        <v>8</v>
      </c>
      <c r="N52" s="9">
        <v>11</v>
      </c>
      <c r="O52" s="9">
        <v>24</v>
      </c>
      <c r="P52" s="34" t="s">
        <v>49</v>
      </c>
      <c r="Q52" s="34"/>
      <c r="R52" s="34"/>
      <c r="S52" s="34"/>
      <c r="T52" s="34"/>
      <c r="U52" s="34"/>
      <c r="V52" s="32">
        <f t="shared" si="7"/>
        <v>329</v>
      </c>
      <c r="W52" s="32"/>
      <c r="X52" s="2"/>
      <c r="Y52" s="15" t="s">
        <v>86</v>
      </c>
      <c r="Z52" s="2"/>
    </row>
    <row r="53" spans="1:26">
      <c r="A53" s="8">
        <v>9</v>
      </c>
      <c r="B53" s="9">
        <v>5</v>
      </c>
      <c r="C53" s="9">
        <v>5</v>
      </c>
      <c r="D53" s="34" t="s">
        <v>56</v>
      </c>
      <c r="E53" s="34"/>
      <c r="F53" s="34"/>
      <c r="G53" s="34"/>
      <c r="H53" s="34"/>
      <c r="I53" s="34"/>
      <c r="J53" s="32">
        <f t="shared" si="6"/>
        <v>126</v>
      </c>
      <c r="K53" s="32"/>
      <c r="L53" s="2"/>
      <c r="M53" s="8">
        <v>9</v>
      </c>
      <c r="N53" s="9"/>
      <c r="O53" s="9"/>
      <c r="P53" s="34" t="s">
        <v>49</v>
      </c>
      <c r="Q53" s="34"/>
      <c r="R53" s="34"/>
      <c r="S53" s="34"/>
      <c r="T53" s="34"/>
      <c r="U53" s="34"/>
      <c r="V53" s="32" t="str">
        <f t="shared" si="7"/>
        <v/>
      </c>
      <c r="W53" s="32"/>
      <c r="X53" s="2"/>
      <c r="Y53" s="16" t="s">
        <v>87</v>
      </c>
      <c r="Z53" s="2"/>
    </row>
    <row r="54" spans="1:26">
      <c r="A54" s="8">
        <v>10</v>
      </c>
      <c r="B54" s="9">
        <v>7</v>
      </c>
      <c r="C54" s="9">
        <v>23</v>
      </c>
      <c r="D54" s="34" t="s">
        <v>57</v>
      </c>
      <c r="E54" s="34"/>
      <c r="F54" s="34"/>
      <c r="G54" s="34"/>
      <c r="H54" s="34"/>
      <c r="I54" s="34"/>
      <c r="J54" s="32">
        <f t="shared" si="6"/>
        <v>205</v>
      </c>
      <c r="K54" s="32"/>
      <c r="L54" s="2"/>
      <c r="M54" s="8">
        <v>10</v>
      </c>
      <c r="N54" s="9"/>
      <c r="O54" s="9"/>
      <c r="P54" s="34" t="s">
        <v>49</v>
      </c>
      <c r="Q54" s="34"/>
      <c r="R54" s="34"/>
      <c r="S54" s="34"/>
      <c r="T54" s="34"/>
      <c r="U54" s="34"/>
      <c r="V54" s="32" t="str">
        <f t="shared" si="7"/>
        <v/>
      </c>
      <c r="W54" s="32"/>
      <c r="X54" s="2"/>
      <c r="Y54" s="16"/>
      <c r="Z54" s="2"/>
    </row>
    <row r="55" spans="1:26">
      <c r="A55" s="8">
        <v>11</v>
      </c>
      <c r="B55" s="9">
        <v>8</v>
      </c>
      <c r="C55" s="9">
        <v>10</v>
      </c>
      <c r="D55" s="34" t="s">
        <v>58</v>
      </c>
      <c r="E55" s="34"/>
      <c r="F55" s="34"/>
      <c r="G55" s="34"/>
      <c r="H55" s="34"/>
      <c r="I55" s="34"/>
      <c r="J55" s="32">
        <f t="shared" si="6"/>
        <v>223</v>
      </c>
      <c r="K55" s="32"/>
      <c r="L55" s="2"/>
      <c r="M55" s="8">
        <v>11</v>
      </c>
      <c r="N55" s="9"/>
      <c r="O55" s="9"/>
      <c r="P55" s="34" t="s">
        <v>49</v>
      </c>
      <c r="Q55" s="34"/>
      <c r="R55" s="34"/>
      <c r="S55" s="34"/>
      <c r="T55" s="34"/>
      <c r="U55" s="34"/>
      <c r="V55" s="32" t="str">
        <f t="shared" si="7"/>
        <v/>
      </c>
      <c r="W55" s="32"/>
      <c r="X55" s="2"/>
      <c r="Y55" s="16"/>
      <c r="Z55" s="2"/>
    </row>
    <row r="56" spans="1:26">
      <c r="A56" s="8">
        <v>12</v>
      </c>
      <c r="B56" s="9">
        <v>9</v>
      </c>
      <c r="C56" s="9">
        <v>21</v>
      </c>
      <c r="D56" s="34" t="s">
        <v>59</v>
      </c>
      <c r="E56" s="34"/>
      <c r="F56" s="34"/>
      <c r="G56" s="34"/>
      <c r="H56" s="34"/>
      <c r="I56" s="34"/>
      <c r="J56" s="32">
        <f t="shared" si="6"/>
        <v>265</v>
      </c>
      <c r="K56" s="32"/>
      <c r="L56" s="2"/>
      <c r="M56" s="8">
        <v>12</v>
      </c>
      <c r="N56" s="9"/>
      <c r="O56" s="9"/>
      <c r="P56" s="34" t="s">
        <v>49</v>
      </c>
      <c r="Q56" s="34"/>
      <c r="R56" s="34"/>
      <c r="S56" s="34"/>
      <c r="T56" s="34"/>
      <c r="U56" s="34"/>
      <c r="V56" s="32" t="str">
        <f t="shared" si="7"/>
        <v/>
      </c>
      <c r="W56" s="32"/>
      <c r="X56" s="2"/>
      <c r="Y56" s="17"/>
      <c r="Z56" s="2"/>
    </row>
    <row r="57" spans="1:26">
      <c r="A57" s="8">
        <v>13</v>
      </c>
      <c r="B57" s="9">
        <v>9</v>
      </c>
      <c r="C57" s="9">
        <v>22</v>
      </c>
      <c r="D57" s="34" t="s">
        <v>60</v>
      </c>
      <c r="E57" s="34"/>
      <c r="F57" s="34"/>
      <c r="G57" s="34"/>
      <c r="H57" s="34"/>
      <c r="I57" s="34"/>
      <c r="J57" s="32">
        <f t="shared" si="6"/>
        <v>266</v>
      </c>
      <c r="K57" s="32"/>
      <c r="L57" s="2"/>
      <c r="M57" s="8">
        <v>13</v>
      </c>
      <c r="N57" s="9"/>
      <c r="O57" s="9"/>
      <c r="P57" s="31"/>
      <c r="Q57" s="31"/>
      <c r="R57" s="31"/>
      <c r="S57" s="31"/>
      <c r="T57" s="31"/>
      <c r="U57" s="31"/>
      <c r="V57" s="32" t="str">
        <f t="shared" si="7"/>
        <v/>
      </c>
      <c r="W57" s="32"/>
      <c r="X57" s="2" t="s">
        <v>88</v>
      </c>
      <c r="Y57" s="2"/>
      <c r="Z57" s="2"/>
    </row>
    <row r="58" spans="1:26">
      <c r="A58" s="8">
        <v>14</v>
      </c>
      <c r="B58" s="9">
        <v>7</v>
      </c>
      <c r="C58" s="9">
        <v>24</v>
      </c>
      <c r="D58" s="34" t="s">
        <v>94</v>
      </c>
      <c r="E58" s="34"/>
      <c r="F58" s="34"/>
      <c r="G58" s="34"/>
      <c r="H58" s="34"/>
      <c r="I58" s="34"/>
      <c r="J58" s="32">
        <f t="shared" si="6"/>
        <v>206</v>
      </c>
      <c r="K58" s="32"/>
      <c r="L58" s="2"/>
      <c r="M58" s="8">
        <v>14</v>
      </c>
      <c r="N58" s="9"/>
      <c r="O58" s="9"/>
      <c r="P58" s="34" t="s">
        <v>62</v>
      </c>
      <c r="Q58" s="34"/>
      <c r="R58" s="34"/>
      <c r="S58" s="34"/>
      <c r="T58" s="34"/>
      <c r="U58" s="34"/>
      <c r="V58" s="32" t="str">
        <f t="shared" si="7"/>
        <v/>
      </c>
      <c r="W58" s="32"/>
      <c r="X58" s="2" t="s">
        <v>89</v>
      </c>
      <c r="Y58" s="2"/>
      <c r="Z58" s="2"/>
    </row>
    <row r="59" spans="1:26">
      <c r="A59" s="8">
        <v>15</v>
      </c>
      <c r="B59" s="9">
        <v>11</v>
      </c>
      <c r="C59" s="9">
        <v>3</v>
      </c>
      <c r="D59" s="34" t="s">
        <v>61</v>
      </c>
      <c r="E59" s="34"/>
      <c r="F59" s="34"/>
      <c r="G59" s="34"/>
      <c r="H59" s="34"/>
      <c r="I59" s="34"/>
      <c r="J59" s="32">
        <f t="shared" si="6"/>
        <v>308</v>
      </c>
      <c r="K59" s="32"/>
      <c r="L59" s="2"/>
      <c r="M59" s="8">
        <v>15</v>
      </c>
      <c r="N59" s="9"/>
      <c r="O59" s="9"/>
      <c r="P59" s="34" t="s">
        <v>62</v>
      </c>
      <c r="Q59" s="34"/>
      <c r="R59" s="34"/>
      <c r="S59" s="34"/>
      <c r="T59" s="34"/>
      <c r="U59" s="34"/>
      <c r="V59" s="32" t="str">
        <f t="shared" si="7"/>
        <v/>
      </c>
      <c r="W59" s="32"/>
      <c r="X59" s="2" t="s">
        <v>90</v>
      </c>
      <c r="Y59" s="2"/>
      <c r="Z59" s="2"/>
    </row>
    <row r="60" spans="1:26">
      <c r="A60" s="8">
        <v>16</v>
      </c>
      <c r="B60" s="9">
        <v>11</v>
      </c>
      <c r="C60" s="9">
        <v>23</v>
      </c>
      <c r="D60" s="34" t="s">
        <v>63</v>
      </c>
      <c r="E60" s="34"/>
      <c r="F60" s="34"/>
      <c r="G60" s="34"/>
      <c r="H60" s="34"/>
      <c r="I60" s="34"/>
      <c r="J60" s="32">
        <f t="shared" si="6"/>
        <v>328</v>
      </c>
      <c r="K60" s="32"/>
      <c r="L60" s="2"/>
      <c r="M60" s="8">
        <v>16</v>
      </c>
      <c r="N60" s="9"/>
      <c r="O60" s="9"/>
      <c r="P60" s="34" t="s">
        <v>62</v>
      </c>
      <c r="Q60" s="34"/>
      <c r="R60" s="34"/>
      <c r="S60" s="34"/>
      <c r="T60" s="34"/>
      <c r="U60" s="34"/>
      <c r="V60" s="32" t="str">
        <f t="shared" si="7"/>
        <v/>
      </c>
      <c r="W60" s="32"/>
      <c r="X60" s="2" t="s">
        <v>75</v>
      </c>
      <c r="Y60" s="2"/>
      <c r="Z60" s="2"/>
    </row>
    <row r="61" spans="1:26">
      <c r="A61" s="8">
        <v>17</v>
      </c>
      <c r="B61" s="9"/>
      <c r="C61" s="9"/>
      <c r="D61" s="31"/>
      <c r="E61" s="31"/>
      <c r="F61" s="31"/>
      <c r="G61" s="31"/>
      <c r="H61" s="31"/>
      <c r="I61" s="31"/>
      <c r="J61" s="32" t="str">
        <f t="shared" si="6"/>
        <v/>
      </c>
      <c r="K61" s="32"/>
      <c r="L61" s="2"/>
      <c r="M61" s="8">
        <v>17</v>
      </c>
      <c r="N61" s="9"/>
      <c r="O61" s="9"/>
      <c r="P61" s="31"/>
      <c r="Q61" s="31"/>
      <c r="R61" s="31"/>
      <c r="S61" s="31"/>
      <c r="T61" s="31"/>
      <c r="U61" s="31"/>
      <c r="V61" s="32" t="str">
        <f t="shared" si="7"/>
        <v/>
      </c>
      <c r="W61" s="32"/>
      <c r="X61" s="2"/>
      <c r="Y61" s="2"/>
      <c r="Z61" s="2"/>
    </row>
    <row r="62" spans="1:26">
      <c r="A62" s="8">
        <v>18</v>
      </c>
      <c r="B62" s="9">
        <v>8</v>
      </c>
      <c r="C62" s="9">
        <v>13</v>
      </c>
      <c r="D62" s="34" t="s">
        <v>65</v>
      </c>
      <c r="E62" s="34"/>
      <c r="F62" s="34"/>
      <c r="G62" s="34"/>
      <c r="H62" s="34"/>
      <c r="I62" s="34"/>
      <c r="J62" s="32">
        <f t="shared" si="6"/>
        <v>226</v>
      </c>
      <c r="K62" s="32"/>
      <c r="L62" s="2"/>
      <c r="M62" s="8">
        <v>18</v>
      </c>
      <c r="N62" s="9"/>
      <c r="O62" s="9"/>
      <c r="P62" s="31"/>
      <c r="Q62" s="31"/>
      <c r="R62" s="31"/>
      <c r="S62" s="31"/>
      <c r="T62" s="31"/>
      <c r="U62" s="31"/>
      <c r="V62" s="32" t="str">
        <f t="shared" si="7"/>
        <v/>
      </c>
      <c r="W62" s="32"/>
      <c r="X62" s="2"/>
      <c r="Y62" s="2"/>
      <c r="Z62" s="2"/>
    </row>
    <row r="63" spans="1:26">
      <c r="A63" s="8">
        <v>19</v>
      </c>
      <c r="B63" s="9">
        <v>8</v>
      </c>
      <c r="C63" s="9">
        <v>14</v>
      </c>
      <c r="D63" s="34" t="s">
        <v>66</v>
      </c>
      <c r="E63" s="34"/>
      <c r="F63" s="34"/>
      <c r="G63" s="34"/>
      <c r="H63" s="34"/>
      <c r="I63" s="34"/>
      <c r="J63" s="32">
        <f t="shared" si="6"/>
        <v>227</v>
      </c>
      <c r="K63" s="32"/>
      <c r="L63" s="2"/>
      <c r="M63" s="8">
        <v>19</v>
      </c>
      <c r="N63" s="9"/>
      <c r="O63" s="9"/>
      <c r="P63" s="31"/>
      <c r="Q63" s="31"/>
      <c r="R63" s="31"/>
      <c r="S63" s="31"/>
      <c r="T63" s="31"/>
      <c r="U63" s="31"/>
      <c r="V63" s="32" t="str">
        <f t="shared" si="7"/>
        <v/>
      </c>
      <c r="W63" s="32"/>
    </row>
    <row r="64" spans="1:26">
      <c r="A64" s="8">
        <v>20</v>
      </c>
      <c r="B64" s="9"/>
      <c r="C64" s="9"/>
      <c r="D64" s="34" t="s">
        <v>67</v>
      </c>
      <c r="E64" s="34"/>
      <c r="F64" s="34"/>
      <c r="G64" s="34"/>
      <c r="H64" s="34"/>
      <c r="I64" s="34"/>
      <c r="J64" s="32" t="str">
        <f t="shared" si="6"/>
        <v/>
      </c>
      <c r="K64" s="32"/>
      <c r="L64" s="2"/>
      <c r="M64" s="8">
        <v>20</v>
      </c>
      <c r="N64" s="9"/>
      <c r="O64" s="9"/>
      <c r="P64" s="31"/>
      <c r="Q64" s="31"/>
      <c r="R64" s="31"/>
      <c r="S64" s="31"/>
      <c r="T64" s="31"/>
      <c r="U64" s="31"/>
      <c r="V64" s="32" t="str">
        <f t="shared" si="7"/>
        <v/>
      </c>
      <c r="W64" s="32"/>
    </row>
    <row r="65" spans="1:23">
      <c r="A65" s="8">
        <v>21</v>
      </c>
      <c r="B65" s="9"/>
      <c r="C65" s="9"/>
      <c r="D65" s="31"/>
      <c r="E65" s="31"/>
      <c r="F65" s="31"/>
      <c r="G65" s="31"/>
      <c r="H65" s="31"/>
      <c r="I65" s="31"/>
      <c r="J65" s="32" t="str">
        <f t="shared" si="6"/>
        <v/>
      </c>
      <c r="K65" s="32"/>
      <c r="L65" s="2"/>
      <c r="M65" s="8">
        <v>21</v>
      </c>
      <c r="N65" s="9"/>
      <c r="O65" s="9"/>
      <c r="P65" s="31"/>
      <c r="Q65" s="31"/>
      <c r="R65" s="31"/>
      <c r="S65" s="31"/>
      <c r="T65" s="31"/>
      <c r="U65" s="31"/>
      <c r="V65" s="32" t="str">
        <f t="shared" si="7"/>
        <v/>
      </c>
      <c r="W65" s="32"/>
    </row>
    <row r="66" spans="1:23">
      <c r="A66" s="8">
        <v>22</v>
      </c>
      <c r="B66" s="9">
        <v>12</v>
      </c>
      <c r="C66" s="9">
        <v>28</v>
      </c>
      <c r="D66" s="34" t="s">
        <v>68</v>
      </c>
      <c r="E66" s="34"/>
      <c r="F66" s="34"/>
      <c r="G66" s="34"/>
      <c r="H66" s="34"/>
      <c r="I66" s="34"/>
      <c r="J66" s="32">
        <f t="shared" si="6"/>
        <v>363</v>
      </c>
      <c r="K66" s="32"/>
      <c r="L66" s="2"/>
      <c r="M66" s="8">
        <v>22</v>
      </c>
      <c r="N66" s="9"/>
      <c r="O66" s="9"/>
      <c r="P66" s="31"/>
      <c r="Q66" s="31"/>
      <c r="R66" s="31"/>
      <c r="S66" s="31"/>
      <c r="T66" s="31"/>
      <c r="U66" s="31"/>
      <c r="V66" s="32" t="str">
        <f t="shared" si="7"/>
        <v/>
      </c>
      <c r="W66" s="32"/>
    </row>
    <row r="67" spans="1:23">
      <c r="A67" s="8">
        <v>23</v>
      </c>
      <c r="B67" s="9">
        <v>12</v>
      </c>
      <c r="C67" s="9">
        <v>29</v>
      </c>
      <c r="D67" s="34" t="s">
        <v>69</v>
      </c>
      <c r="E67" s="34"/>
      <c r="F67" s="34"/>
      <c r="G67" s="34"/>
      <c r="H67" s="34"/>
      <c r="I67" s="34"/>
      <c r="J67" s="32">
        <f t="shared" si="6"/>
        <v>364</v>
      </c>
      <c r="K67" s="32"/>
      <c r="L67" s="2"/>
      <c r="M67" s="8">
        <v>23</v>
      </c>
      <c r="N67" s="9"/>
      <c r="O67" s="9"/>
      <c r="P67" s="31"/>
      <c r="Q67" s="31"/>
      <c r="R67" s="31"/>
      <c r="S67" s="31"/>
      <c r="T67" s="31"/>
      <c r="U67" s="31"/>
      <c r="V67" s="32" t="str">
        <f t="shared" si="7"/>
        <v/>
      </c>
      <c r="W67" s="32"/>
    </row>
    <row r="68" spans="1:23">
      <c r="A68" s="8">
        <v>24</v>
      </c>
      <c r="B68" s="9">
        <v>12</v>
      </c>
      <c r="C68" s="9">
        <v>30</v>
      </c>
      <c r="D68" s="34" t="s">
        <v>70</v>
      </c>
      <c r="E68" s="34"/>
      <c r="F68" s="34"/>
      <c r="G68" s="34"/>
      <c r="H68" s="34"/>
      <c r="I68" s="34"/>
      <c r="J68" s="32">
        <f t="shared" si="6"/>
        <v>365</v>
      </c>
      <c r="K68" s="32"/>
      <c r="L68" s="2"/>
      <c r="M68" s="8">
        <v>24</v>
      </c>
      <c r="N68" s="9"/>
      <c r="O68" s="9"/>
      <c r="P68" s="31"/>
      <c r="Q68" s="31"/>
      <c r="R68" s="31"/>
      <c r="S68" s="31"/>
      <c r="T68" s="31"/>
      <c r="U68" s="31"/>
      <c r="V68" s="32" t="str">
        <f t="shared" si="7"/>
        <v/>
      </c>
      <c r="W68" s="32"/>
    </row>
    <row r="69" spans="1:23">
      <c r="A69" s="8">
        <v>25</v>
      </c>
      <c r="B69" s="9">
        <v>12</v>
      </c>
      <c r="C69" s="9">
        <v>31</v>
      </c>
      <c r="D69" s="34" t="s">
        <v>71</v>
      </c>
      <c r="E69" s="34"/>
      <c r="F69" s="34"/>
      <c r="G69" s="34"/>
      <c r="H69" s="34"/>
      <c r="I69" s="34"/>
      <c r="J69" s="32">
        <f t="shared" si="6"/>
        <v>366</v>
      </c>
      <c r="K69" s="32"/>
      <c r="L69" s="2"/>
      <c r="M69" s="8">
        <v>25</v>
      </c>
      <c r="N69" s="9"/>
      <c r="O69" s="9"/>
      <c r="P69" s="31"/>
      <c r="Q69" s="31"/>
      <c r="R69" s="31"/>
      <c r="S69" s="31"/>
      <c r="T69" s="31"/>
      <c r="U69" s="31"/>
      <c r="V69" s="32" t="str">
        <f t="shared" si="7"/>
        <v/>
      </c>
      <c r="W69" s="32"/>
    </row>
    <row r="70" spans="1:23">
      <c r="A70" s="8">
        <v>26</v>
      </c>
      <c r="B70" s="9">
        <v>1</v>
      </c>
      <c r="C70" s="9">
        <v>2</v>
      </c>
      <c r="D70" s="34" t="s">
        <v>95</v>
      </c>
      <c r="E70" s="34"/>
      <c r="F70" s="34"/>
      <c r="G70" s="34"/>
      <c r="H70" s="34"/>
      <c r="I70" s="34"/>
      <c r="J70" s="32">
        <f t="shared" si="6"/>
        <v>2</v>
      </c>
      <c r="K70" s="32"/>
      <c r="L70" s="2"/>
      <c r="M70" s="8">
        <v>26</v>
      </c>
      <c r="N70" s="9"/>
      <c r="O70" s="9"/>
      <c r="P70" s="31"/>
      <c r="Q70" s="31"/>
      <c r="R70" s="31"/>
      <c r="S70" s="31"/>
      <c r="T70" s="31"/>
      <c r="U70" s="31"/>
      <c r="V70" s="32" t="str">
        <f t="shared" si="7"/>
        <v/>
      </c>
      <c r="W70" s="32"/>
    </row>
    <row r="71" spans="1:23">
      <c r="A71" s="8">
        <v>27</v>
      </c>
      <c r="B71" s="9">
        <v>1</v>
      </c>
      <c r="C71" s="9">
        <v>3</v>
      </c>
      <c r="D71" s="34" t="s">
        <v>96</v>
      </c>
      <c r="E71" s="34"/>
      <c r="F71" s="34"/>
      <c r="G71" s="34"/>
      <c r="H71" s="34"/>
      <c r="I71" s="34"/>
      <c r="J71" s="32">
        <f t="shared" si="6"/>
        <v>3</v>
      </c>
      <c r="K71" s="32"/>
      <c r="L71" s="2"/>
      <c r="M71" s="8">
        <v>27</v>
      </c>
      <c r="N71" s="9"/>
      <c r="O71" s="9"/>
      <c r="P71" s="31"/>
      <c r="Q71" s="31"/>
      <c r="R71" s="31"/>
      <c r="S71" s="31"/>
      <c r="T71" s="31"/>
      <c r="U71" s="31"/>
      <c r="V71" s="32" t="str">
        <f t="shared" si="7"/>
        <v/>
      </c>
      <c r="W71" s="32"/>
    </row>
    <row r="72" spans="1:23">
      <c r="A72" s="8">
        <v>28</v>
      </c>
      <c r="B72" s="9"/>
      <c r="C72" s="9"/>
      <c r="D72" s="31"/>
      <c r="E72" s="31"/>
      <c r="F72" s="31"/>
      <c r="G72" s="31"/>
      <c r="H72" s="31"/>
      <c r="I72" s="31"/>
      <c r="J72" s="32" t="str">
        <f t="shared" si="6"/>
        <v/>
      </c>
      <c r="K72" s="32"/>
      <c r="L72" s="2"/>
      <c r="M72" s="8">
        <v>28</v>
      </c>
      <c r="N72" s="9"/>
      <c r="O72" s="9"/>
      <c r="P72" s="31"/>
      <c r="Q72" s="31"/>
      <c r="R72" s="31"/>
      <c r="S72" s="31"/>
      <c r="T72" s="31"/>
      <c r="U72" s="31"/>
      <c r="V72" s="32" t="str">
        <f t="shared" si="7"/>
        <v/>
      </c>
      <c r="W72" s="32"/>
    </row>
    <row r="73" spans="1:23">
      <c r="A73" s="8">
        <v>29</v>
      </c>
      <c r="B73" s="9"/>
      <c r="C73" s="9"/>
      <c r="D73" s="34" t="s">
        <v>72</v>
      </c>
      <c r="E73" s="34"/>
      <c r="F73" s="34"/>
      <c r="G73" s="34"/>
      <c r="H73" s="34"/>
      <c r="I73" s="34"/>
      <c r="J73" s="32" t="str">
        <f t="shared" si="6"/>
        <v/>
      </c>
      <c r="K73" s="32"/>
      <c r="L73" s="2"/>
      <c r="M73" s="8">
        <v>29</v>
      </c>
      <c r="N73" s="9"/>
      <c r="O73" s="9"/>
      <c r="P73" s="31"/>
      <c r="Q73" s="31"/>
      <c r="R73" s="31"/>
      <c r="S73" s="31"/>
      <c r="T73" s="31"/>
      <c r="U73" s="31"/>
      <c r="V73" s="32" t="str">
        <f t="shared" si="7"/>
        <v/>
      </c>
      <c r="W73" s="32"/>
    </row>
    <row r="74" spans="1:23">
      <c r="A74" s="8">
        <v>30</v>
      </c>
      <c r="B74" s="9"/>
      <c r="C74" s="9"/>
      <c r="D74" s="31"/>
      <c r="E74" s="31"/>
      <c r="F74" s="31"/>
      <c r="G74" s="31"/>
      <c r="H74" s="31"/>
      <c r="I74" s="31"/>
      <c r="J74" s="32" t="str">
        <f t="shared" si="6"/>
        <v/>
      </c>
      <c r="K74" s="32"/>
      <c r="L74" s="2"/>
      <c r="M74" s="8">
        <v>30</v>
      </c>
      <c r="N74" s="9"/>
      <c r="O74" s="9"/>
      <c r="P74" s="31"/>
      <c r="Q74" s="31"/>
      <c r="R74" s="31"/>
      <c r="S74" s="31"/>
      <c r="T74" s="31"/>
      <c r="U74" s="31"/>
      <c r="V74" s="32" t="str">
        <f t="shared" si="7"/>
        <v/>
      </c>
      <c r="W74" s="32"/>
    </row>
    <row r="75" spans="1:23">
      <c r="A75" s="8">
        <v>31</v>
      </c>
      <c r="B75" s="9">
        <v>2</v>
      </c>
      <c r="C75" s="9">
        <v>24</v>
      </c>
      <c r="D75" s="34" t="s">
        <v>73</v>
      </c>
      <c r="E75" s="34"/>
      <c r="F75" s="34"/>
      <c r="G75" s="34"/>
      <c r="H75" s="34"/>
      <c r="I75" s="34"/>
      <c r="J75" s="32">
        <f t="shared" si="6"/>
        <v>55</v>
      </c>
      <c r="K75" s="32"/>
      <c r="L75" s="2"/>
      <c r="M75" s="8">
        <v>31</v>
      </c>
      <c r="N75" s="9"/>
      <c r="O75" s="9"/>
      <c r="P75" s="31"/>
      <c r="Q75" s="31"/>
      <c r="R75" s="31"/>
      <c r="S75" s="31"/>
      <c r="T75" s="31"/>
      <c r="U75" s="31"/>
      <c r="V75" s="32" t="str">
        <f t="shared" si="7"/>
        <v/>
      </c>
      <c r="W75" s="32"/>
    </row>
    <row r="76" spans="1:23">
      <c r="A76" s="8">
        <v>32</v>
      </c>
      <c r="B76" s="9">
        <v>5</v>
      </c>
      <c r="C76" s="9">
        <v>6</v>
      </c>
      <c r="D76" s="34" t="s">
        <v>73</v>
      </c>
      <c r="E76" s="34"/>
      <c r="F76" s="34"/>
      <c r="G76" s="34"/>
      <c r="H76" s="34"/>
      <c r="I76" s="34"/>
      <c r="J76" s="32">
        <f t="shared" si="6"/>
        <v>127</v>
      </c>
      <c r="K76" s="32"/>
      <c r="L76" s="2"/>
      <c r="M76" s="8">
        <v>32</v>
      </c>
      <c r="N76" s="9"/>
      <c r="O76" s="9"/>
      <c r="P76" s="31"/>
      <c r="Q76" s="31"/>
      <c r="R76" s="31"/>
      <c r="S76" s="31"/>
      <c r="T76" s="31"/>
      <c r="U76" s="31"/>
      <c r="V76" s="32" t="str">
        <f t="shared" si="7"/>
        <v/>
      </c>
      <c r="W76" s="32"/>
    </row>
    <row r="77" spans="1:23">
      <c r="A77" s="8">
        <v>33</v>
      </c>
      <c r="B77" s="9"/>
      <c r="C77" s="9"/>
      <c r="D77" s="34" t="s">
        <v>73</v>
      </c>
      <c r="E77" s="34"/>
      <c r="F77" s="34"/>
      <c r="G77" s="34"/>
      <c r="H77" s="34"/>
      <c r="I77" s="34"/>
      <c r="J77" s="32" t="str">
        <f t="shared" si="6"/>
        <v/>
      </c>
      <c r="K77" s="32"/>
      <c r="L77" s="2"/>
      <c r="M77" s="8">
        <v>33</v>
      </c>
      <c r="N77" s="9"/>
      <c r="O77" s="9"/>
      <c r="P77" s="31"/>
      <c r="Q77" s="31"/>
      <c r="R77" s="31"/>
      <c r="S77" s="31"/>
      <c r="T77" s="31"/>
      <c r="U77" s="31"/>
      <c r="V77" s="32" t="str">
        <f t="shared" si="7"/>
        <v/>
      </c>
      <c r="W77" s="32"/>
    </row>
    <row r="78" spans="1:23">
      <c r="A78" s="8">
        <v>34</v>
      </c>
      <c r="B78" s="9"/>
      <c r="C78" s="9"/>
      <c r="D78" s="34" t="s">
        <v>73</v>
      </c>
      <c r="E78" s="34"/>
      <c r="F78" s="34"/>
      <c r="G78" s="34"/>
      <c r="H78" s="34"/>
      <c r="I78" s="34"/>
      <c r="J78" s="32" t="str">
        <f t="shared" si="6"/>
        <v/>
      </c>
      <c r="K78" s="32"/>
      <c r="L78" s="2"/>
      <c r="M78" s="8">
        <v>34</v>
      </c>
      <c r="N78" s="9"/>
      <c r="O78" s="9"/>
      <c r="P78" s="31"/>
      <c r="Q78" s="31"/>
      <c r="R78" s="31"/>
      <c r="S78" s="31"/>
      <c r="T78" s="31"/>
      <c r="U78" s="31"/>
      <c r="V78" s="32" t="str">
        <f t="shared" si="7"/>
        <v/>
      </c>
      <c r="W78" s="32"/>
    </row>
    <row r="79" spans="1:23">
      <c r="A79" s="8">
        <v>35</v>
      </c>
      <c r="B79" s="9"/>
      <c r="C79" s="9"/>
      <c r="D79" s="31"/>
      <c r="E79" s="31"/>
      <c r="F79" s="31"/>
      <c r="G79" s="31"/>
      <c r="H79" s="31"/>
      <c r="I79" s="31"/>
      <c r="J79" s="32" t="str">
        <f t="shared" si="6"/>
        <v/>
      </c>
      <c r="K79" s="32"/>
      <c r="L79" s="2"/>
      <c r="M79" s="8">
        <v>35</v>
      </c>
      <c r="N79" s="9"/>
      <c r="O79" s="9"/>
      <c r="P79" s="31"/>
      <c r="Q79" s="31"/>
      <c r="R79" s="31"/>
      <c r="S79" s="31"/>
      <c r="T79" s="31"/>
      <c r="U79" s="31"/>
      <c r="V79" s="32" t="str">
        <f t="shared" si="7"/>
        <v/>
      </c>
      <c r="W79" s="32"/>
    </row>
    <row r="80" spans="1:23">
      <c r="A80" s="8">
        <v>36</v>
      </c>
      <c r="B80" s="9"/>
      <c r="C80" s="9"/>
      <c r="D80" s="34" t="s">
        <v>74</v>
      </c>
      <c r="E80" s="34"/>
      <c r="F80" s="34"/>
      <c r="G80" s="34"/>
      <c r="H80" s="34"/>
      <c r="I80" s="34"/>
      <c r="J80" s="32" t="str">
        <f t="shared" si="6"/>
        <v/>
      </c>
      <c r="K80" s="32"/>
      <c r="L80" s="2"/>
      <c r="M80" s="8">
        <v>36</v>
      </c>
      <c r="N80" s="9"/>
      <c r="O80" s="9"/>
      <c r="P80" s="31"/>
      <c r="Q80" s="31"/>
      <c r="R80" s="31"/>
      <c r="S80" s="31"/>
      <c r="T80" s="31"/>
      <c r="U80" s="31"/>
      <c r="V80" s="32" t="str">
        <f t="shared" si="7"/>
        <v/>
      </c>
      <c r="W80" s="32"/>
    </row>
    <row r="81" spans="1:23">
      <c r="A81" s="8">
        <v>37</v>
      </c>
      <c r="B81" s="9"/>
      <c r="C81" s="9"/>
      <c r="D81" s="34" t="s">
        <v>74</v>
      </c>
      <c r="E81" s="34"/>
      <c r="F81" s="34"/>
      <c r="G81" s="34"/>
      <c r="H81" s="34"/>
      <c r="I81" s="34"/>
      <c r="J81" s="32" t="str">
        <f t="shared" si="6"/>
        <v/>
      </c>
      <c r="K81" s="32"/>
      <c r="L81" s="2"/>
      <c r="M81" s="8">
        <v>37</v>
      </c>
      <c r="N81" s="9"/>
      <c r="O81" s="9"/>
      <c r="P81" s="31"/>
      <c r="Q81" s="31"/>
      <c r="R81" s="31"/>
      <c r="S81" s="31"/>
      <c r="T81" s="31"/>
      <c r="U81" s="31"/>
      <c r="V81" s="32" t="str">
        <f t="shared" si="7"/>
        <v/>
      </c>
      <c r="W81" s="32"/>
    </row>
    <row r="82" spans="1:23">
      <c r="A82" s="8">
        <v>38</v>
      </c>
      <c r="B82" s="9"/>
      <c r="C82" s="9"/>
      <c r="D82" s="34" t="s">
        <v>74</v>
      </c>
      <c r="E82" s="34"/>
      <c r="F82" s="34"/>
      <c r="G82" s="34"/>
      <c r="H82" s="34"/>
      <c r="I82" s="34"/>
      <c r="J82" s="32" t="str">
        <f t="shared" si="6"/>
        <v/>
      </c>
      <c r="K82" s="32"/>
      <c r="L82" s="2"/>
      <c r="M82" s="8">
        <v>38</v>
      </c>
      <c r="N82" s="9"/>
      <c r="O82" s="9"/>
      <c r="P82" s="31"/>
      <c r="Q82" s="31"/>
      <c r="R82" s="31"/>
      <c r="S82" s="31"/>
      <c r="T82" s="31"/>
      <c r="U82" s="31"/>
      <c r="V82" s="32" t="str">
        <f t="shared" si="7"/>
        <v/>
      </c>
      <c r="W82" s="32"/>
    </row>
    <row r="83" spans="1:23">
      <c r="A83" s="8">
        <v>39</v>
      </c>
      <c r="B83" s="9"/>
      <c r="C83" s="9"/>
      <c r="D83" s="31"/>
      <c r="E83" s="31"/>
      <c r="F83" s="31"/>
      <c r="G83" s="31"/>
      <c r="H83" s="31"/>
      <c r="I83" s="31"/>
      <c r="J83" s="32" t="str">
        <f t="shared" si="6"/>
        <v/>
      </c>
      <c r="K83" s="32"/>
      <c r="L83" s="2"/>
      <c r="M83" s="8">
        <v>39</v>
      </c>
      <c r="N83" s="9"/>
      <c r="O83" s="9"/>
      <c r="P83" s="31"/>
      <c r="Q83" s="31"/>
      <c r="R83" s="31"/>
      <c r="S83" s="31"/>
      <c r="T83" s="31"/>
      <c r="U83" s="31"/>
      <c r="V83" s="32" t="str">
        <f t="shared" si="7"/>
        <v/>
      </c>
      <c r="W83" s="32"/>
    </row>
    <row r="84" spans="1:23" ht="14.25" thickBot="1">
      <c r="A84" s="10">
        <v>40</v>
      </c>
      <c r="B84" s="11"/>
      <c r="C84" s="11"/>
      <c r="D84" s="33"/>
      <c r="E84" s="33"/>
      <c r="F84" s="33"/>
      <c r="G84" s="33"/>
      <c r="H84" s="33"/>
      <c r="I84" s="33"/>
      <c r="J84" s="32" t="str">
        <f t="shared" si="6"/>
        <v/>
      </c>
      <c r="K84" s="32"/>
      <c r="L84" s="2"/>
      <c r="M84" s="10">
        <v>40</v>
      </c>
      <c r="N84" s="11"/>
      <c r="O84" s="11"/>
      <c r="P84" s="33"/>
      <c r="Q84" s="33"/>
      <c r="R84" s="33"/>
      <c r="S84" s="33"/>
      <c r="T84" s="33"/>
      <c r="U84" s="33"/>
      <c r="V84" s="32" t="str">
        <f t="shared" si="7"/>
        <v/>
      </c>
      <c r="W84" s="32"/>
    </row>
    <row r="85" spans="1:23">
      <c r="A85" s="2" t="s">
        <v>97</v>
      </c>
      <c r="B85" s="2"/>
      <c r="C85" s="2"/>
      <c r="D85" s="2"/>
      <c r="E85" s="2"/>
      <c r="F85" s="2"/>
      <c r="G85" s="2"/>
      <c r="H85" s="2"/>
      <c r="I85" s="2"/>
      <c r="J85" s="2"/>
      <c r="K85" s="2"/>
      <c r="L85" s="2"/>
      <c r="M85" s="2" t="s">
        <v>97</v>
      </c>
      <c r="N85" s="2"/>
      <c r="O85" s="2"/>
      <c r="P85" s="2"/>
      <c r="Q85" s="2"/>
      <c r="R85" s="2"/>
      <c r="S85" s="2"/>
      <c r="T85" s="2"/>
      <c r="U85" s="2"/>
      <c r="V85" s="2"/>
      <c r="W85" s="2"/>
    </row>
    <row r="86" spans="1:23">
      <c r="A86" s="2" t="s">
        <v>98</v>
      </c>
      <c r="B86" s="2"/>
      <c r="C86" s="2"/>
      <c r="D86" s="2"/>
      <c r="E86" s="2"/>
      <c r="F86" s="2"/>
      <c r="G86" s="2"/>
      <c r="H86" s="2"/>
      <c r="I86" s="2"/>
      <c r="J86" s="2"/>
      <c r="K86" s="2"/>
      <c r="L86" s="2"/>
      <c r="M86" s="2" t="s">
        <v>98</v>
      </c>
      <c r="N86" s="2"/>
      <c r="O86" s="2"/>
      <c r="P86" s="2"/>
      <c r="Q86" s="2"/>
      <c r="R86" s="2"/>
      <c r="S86" s="2"/>
      <c r="T86" s="2"/>
      <c r="U86" s="2"/>
      <c r="V86" s="2"/>
      <c r="W86" s="2"/>
    </row>
    <row r="87" spans="1:23">
      <c r="A87" s="2"/>
      <c r="B87" s="2"/>
      <c r="C87" s="2"/>
      <c r="D87" s="2"/>
      <c r="E87" s="2"/>
      <c r="F87" s="2"/>
      <c r="G87" s="2"/>
      <c r="H87" s="2"/>
      <c r="I87" s="2"/>
      <c r="J87" s="2"/>
      <c r="K87" s="2"/>
      <c r="L87" s="2"/>
      <c r="M87" s="2"/>
      <c r="N87" s="2"/>
      <c r="O87" s="2"/>
      <c r="P87" s="2"/>
      <c r="Q87" s="2"/>
      <c r="R87" s="2"/>
      <c r="S87" s="2"/>
      <c r="T87" s="2"/>
      <c r="U87" s="2"/>
      <c r="V87" s="2"/>
      <c r="W87" s="2"/>
    </row>
  </sheetData>
  <mergeCells count="258">
    <mergeCell ref="O37:P37"/>
    <mergeCell ref="Q37:U37"/>
    <mergeCell ref="O32:P32"/>
    <mergeCell ref="Q32:U32"/>
    <mergeCell ref="O33:P33"/>
    <mergeCell ref="Q33:U33"/>
    <mergeCell ref="O34:P34"/>
    <mergeCell ref="Q34:U34"/>
    <mergeCell ref="O35:P35"/>
    <mergeCell ref="Q35:U35"/>
    <mergeCell ref="O36:P36"/>
    <mergeCell ref="Q36:U36"/>
    <mergeCell ref="O27:P27"/>
    <mergeCell ref="Q27:U27"/>
    <mergeCell ref="O28:P28"/>
    <mergeCell ref="Q28:U28"/>
    <mergeCell ref="O29:P29"/>
    <mergeCell ref="Q29:U29"/>
    <mergeCell ref="O30:P30"/>
    <mergeCell ref="Q30:U30"/>
    <mergeCell ref="O31:P31"/>
    <mergeCell ref="Q31:U31"/>
    <mergeCell ref="O22:P22"/>
    <mergeCell ref="Q22:U22"/>
    <mergeCell ref="O23:P23"/>
    <mergeCell ref="Q23:U23"/>
    <mergeCell ref="O24:P24"/>
    <mergeCell ref="Q24:U24"/>
    <mergeCell ref="O25:P25"/>
    <mergeCell ref="Q25:U25"/>
    <mergeCell ref="O26:P26"/>
    <mergeCell ref="Q26:U26"/>
    <mergeCell ref="O17:P17"/>
    <mergeCell ref="Q17:U17"/>
    <mergeCell ref="O18:P18"/>
    <mergeCell ref="Q18:U18"/>
    <mergeCell ref="O19:P19"/>
    <mergeCell ref="Q19:U19"/>
    <mergeCell ref="O20:P20"/>
    <mergeCell ref="Q20:U20"/>
    <mergeCell ref="O21:P21"/>
    <mergeCell ref="Q21:U21"/>
    <mergeCell ref="Q12:U12"/>
    <mergeCell ref="O13:P13"/>
    <mergeCell ref="Q13:U13"/>
    <mergeCell ref="O14:P14"/>
    <mergeCell ref="Q14:U14"/>
    <mergeCell ref="O15:P15"/>
    <mergeCell ref="Q15:U15"/>
    <mergeCell ref="O16:P16"/>
    <mergeCell ref="Q16:U16"/>
    <mergeCell ref="O12:P12"/>
    <mergeCell ref="T1:U1"/>
    <mergeCell ref="T2:U4"/>
    <mergeCell ref="R1:S1"/>
    <mergeCell ref="R2:S4"/>
    <mergeCell ref="P1:Q1"/>
    <mergeCell ref="P2:Q4"/>
    <mergeCell ref="G1:I1"/>
    <mergeCell ref="O6:P6"/>
    <mergeCell ref="Q6:U6"/>
    <mergeCell ref="F6:H6"/>
    <mergeCell ref="C6:E6"/>
    <mergeCell ref="A5:C5"/>
    <mergeCell ref="A4:C4"/>
    <mergeCell ref="A1:B1"/>
    <mergeCell ref="D4:L4"/>
    <mergeCell ref="D5:L5"/>
    <mergeCell ref="I6:K6"/>
    <mergeCell ref="L6:N6"/>
    <mergeCell ref="N1:O1"/>
    <mergeCell ref="N2:O4"/>
    <mergeCell ref="O7:P7"/>
    <mergeCell ref="Q7:U7"/>
    <mergeCell ref="O8:P8"/>
    <mergeCell ref="Q8:U8"/>
    <mergeCell ref="O9:P9"/>
    <mergeCell ref="Q9:U9"/>
    <mergeCell ref="O10:P10"/>
    <mergeCell ref="Q10:U10"/>
    <mergeCell ref="O11:P11"/>
    <mergeCell ref="Q11:U11"/>
    <mergeCell ref="D44:I44"/>
    <mergeCell ref="P44:U44"/>
    <mergeCell ref="D45:I45"/>
    <mergeCell ref="J45:K45"/>
    <mergeCell ref="P45:U45"/>
    <mergeCell ref="S39:U39"/>
    <mergeCell ref="A40:C40"/>
    <mergeCell ref="D40:F40"/>
    <mergeCell ref="G40:I40"/>
    <mergeCell ref="J40:L40"/>
    <mergeCell ref="M40:O40"/>
    <mergeCell ref="P40:R40"/>
    <mergeCell ref="S40:U40"/>
    <mergeCell ref="A39:C39"/>
    <mergeCell ref="D39:F39"/>
    <mergeCell ref="G39:I39"/>
    <mergeCell ref="J39:L39"/>
    <mergeCell ref="M39:O39"/>
    <mergeCell ref="P39:R39"/>
    <mergeCell ref="D47:I47"/>
    <mergeCell ref="J47:K47"/>
    <mergeCell ref="P47:U47"/>
    <mergeCell ref="V47:W47"/>
    <mergeCell ref="D48:I48"/>
    <mergeCell ref="J48:K48"/>
    <mergeCell ref="P48:U48"/>
    <mergeCell ref="V48:W48"/>
    <mergeCell ref="V45:W45"/>
    <mergeCell ref="D46:I46"/>
    <mergeCell ref="J46:K46"/>
    <mergeCell ref="P46:U46"/>
    <mergeCell ref="V46:W46"/>
    <mergeCell ref="D51:I51"/>
    <mergeCell ref="J51:K51"/>
    <mergeCell ref="P51:U51"/>
    <mergeCell ref="V51:W51"/>
    <mergeCell ref="D52:I52"/>
    <mergeCell ref="J52:K52"/>
    <mergeCell ref="P52:U52"/>
    <mergeCell ref="V52:W52"/>
    <mergeCell ref="D49:I49"/>
    <mergeCell ref="J49:K49"/>
    <mergeCell ref="P49:U49"/>
    <mergeCell ref="V49:W49"/>
    <mergeCell ref="D50:I50"/>
    <mergeCell ref="J50:K50"/>
    <mergeCell ref="P50:U50"/>
    <mergeCell ref="V50:W50"/>
    <mergeCell ref="D55:I55"/>
    <mergeCell ref="J55:K55"/>
    <mergeCell ref="P55:U55"/>
    <mergeCell ref="V55:W55"/>
    <mergeCell ref="D56:I56"/>
    <mergeCell ref="J56:K56"/>
    <mergeCell ref="P56:U56"/>
    <mergeCell ref="V56:W56"/>
    <mergeCell ref="D53:I53"/>
    <mergeCell ref="J53:K53"/>
    <mergeCell ref="P53:U53"/>
    <mergeCell ref="V53:W53"/>
    <mergeCell ref="D54:I54"/>
    <mergeCell ref="J54:K54"/>
    <mergeCell ref="P54:U54"/>
    <mergeCell ref="V54:W54"/>
    <mergeCell ref="D59:I59"/>
    <mergeCell ref="J59:K59"/>
    <mergeCell ref="P59:U59"/>
    <mergeCell ref="V59:W59"/>
    <mergeCell ref="D60:I60"/>
    <mergeCell ref="J60:K60"/>
    <mergeCell ref="P60:U60"/>
    <mergeCell ref="V60:W60"/>
    <mergeCell ref="D57:I57"/>
    <mergeCell ref="J57:K57"/>
    <mergeCell ref="P57:U57"/>
    <mergeCell ref="V57:W57"/>
    <mergeCell ref="D58:I58"/>
    <mergeCell ref="J58:K58"/>
    <mergeCell ref="P58:U58"/>
    <mergeCell ref="V58:W58"/>
    <mergeCell ref="D63:I63"/>
    <mergeCell ref="J63:K63"/>
    <mergeCell ref="P63:U63"/>
    <mergeCell ref="V63:W63"/>
    <mergeCell ref="D64:I64"/>
    <mergeCell ref="J64:K64"/>
    <mergeCell ref="P64:U64"/>
    <mergeCell ref="V64:W64"/>
    <mergeCell ref="D61:I61"/>
    <mergeCell ref="J61:K61"/>
    <mergeCell ref="P61:U61"/>
    <mergeCell ref="V61:W61"/>
    <mergeCell ref="D62:I62"/>
    <mergeCell ref="J62:K62"/>
    <mergeCell ref="P62:U62"/>
    <mergeCell ref="V62:W62"/>
    <mergeCell ref="D67:I67"/>
    <mergeCell ref="J67:K67"/>
    <mergeCell ref="P67:U67"/>
    <mergeCell ref="V67:W67"/>
    <mergeCell ref="D68:I68"/>
    <mergeCell ref="J68:K68"/>
    <mergeCell ref="P68:U68"/>
    <mergeCell ref="V68:W68"/>
    <mergeCell ref="D65:I65"/>
    <mergeCell ref="J65:K65"/>
    <mergeCell ref="P65:U65"/>
    <mergeCell ref="V65:W65"/>
    <mergeCell ref="D66:I66"/>
    <mergeCell ref="J66:K66"/>
    <mergeCell ref="P66:U66"/>
    <mergeCell ref="V66:W66"/>
    <mergeCell ref="D71:I71"/>
    <mergeCell ref="J71:K71"/>
    <mergeCell ref="P71:U71"/>
    <mergeCell ref="V71:W71"/>
    <mergeCell ref="D72:I72"/>
    <mergeCell ref="J72:K72"/>
    <mergeCell ref="P72:U72"/>
    <mergeCell ref="V72:W72"/>
    <mergeCell ref="D69:I69"/>
    <mergeCell ref="J69:K69"/>
    <mergeCell ref="P69:U69"/>
    <mergeCell ref="V69:W69"/>
    <mergeCell ref="D70:I70"/>
    <mergeCell ref="J70:K70"/>
    <mergeCell ref="P70:U70"/>
    <mergeCell ref="V70:W70"/>
    <mergeCell ref="D75:I75"/>
    <mergeCell ref="J75:K75"/>
    <mergeCell ref="P75:U75"/>
    <mergeCell ref="V75:W75"/>
    <mergeCell ref="D76:I76"/>
    <mergeCell ref="J76:K76"/>
    <mergeCell ref="P76:U76"/>
    <mergeCell ref="V76:W76"/>
    <mergeCell ref="D73:I73"/>
    <mergeCell ref="J73:K73"/>
    <mergeCell ref="P73:U73"/>
    <mergeCell ref="V73:W73"/>
    <mergeCell ref="D74:I74"/>
    <mergeCell ref="J74:K74"/>
    <mergeCell ref="P74:U74"/>
    <mergeCell ref="V74:W74"/>
    <mergeCell ref="D79:I79"/>
    <mergeCell ref="J79:K79"/>
    <mergeCell ref="P79:U79"/>
    <mergeCell ref="V79:W79"/>
    <mergeCell ref="D80:I80"/>
    <mergeCell ref="J80:K80"/>
    <mergeCell ref="P80:U80"/>
    <mergeCell ref="V80:W80"/>
    <mergeCell ref="D77:I77"/>
    <mergeCell ref="J77:K77"/>
    <mergeCell ref="P77:U77"/>
    <mergeCell ref="V77:W77"/>
    <mergeCell ref="D78:I78"/>
    <mergeCell ref="J78:K78"/>
    <mergeCell ref="P78:U78"/>
    <mergeCell ref="V78:W78"/>
    <mergeCell ref="D83:I83"/>
    <mergeCell ref="J83:K83"/>
    <mergeCell ref="P83:U83"/>
    <mergeCell ref="V83:W83"/>
    <mergeCell ref="D84:I84"/>
    <mergeCell ref="J84:K84"/>
    <mergeCell ref="P84:U84"/>
    <mergeCell ref="V84:W84"/>
    <mergeCell ref="D81:I81"/>
    <mergeCell ref="J81:K81"/>
    <mergeCell ref="P81:U81"/>
    <mergeCell ref="V81:W81"/>
    <mergeCell ref="D82:I82"/>
    <mergeCell ref="J82:K82"/>
    <mergeCell ref="P82:U82"/>
    <mergeCell ref="V82:W82"/>
  </mergeCells>
  <phoneticPr fontId="1"/>
  <conditionalFormatting sqref="J11">
    <cfRule type="cellIs" dxfId="2" priority="4" operator="equal">
      <formula>$W$7</formula>
    </cfRule>
  </conditionalFormatting>
  <conditionalFormatting sqref="A7:U37">
    <cfRule type="expression" dxfId="1" priority="2">
      <formula>$W7="休日"</formula>
    </cfRule>
  </conditionalFormatting>
  <conditionalFormatting sqref="Q8:Q37">
    <cfRule type="expression" dxfId="0" priority="1">
      <formula>$W8="休日"</formula>
    </cfRule>
  </conditionalFormatting>
  <dataValidations count="3">
    <dataValidation type="whole" allowBlank="1" showInputMessage="1" showErrorMessage="1" errorTitle="入力できる時刻ではありません。" error="入力できる時刻は０から２３までです。" sqref="C7:C37 F7:F37">
      <formula1>0</formula1>
      <formula2>23</formula2>
    </dataValidation>
    <dataValidation type="whole" allowBlank="1" showInputMessage="1" showErrorMessage="1" errorTitle="入力できる時刻ではありません。" error="入力できる時刻は０から５９までです。" sqref="E7:E37 H7:H37">
      <formula1>0</formula1>
      <formula2>59</formula2>
    </dataValidation>
    <dataValidation type="list" allowBlank="1" showInputMessage="1" showErrorMessage="1" promptTitle="就業区分" prompt="就業区分を選択してください。" sqref="Y46:Y56 O7:O37">
      <formula1>$Y$46:$Y$56</formula1>
    </dataValidation>
  </dataValidations>
  <pageMargins left="0.70866141732283472" right="0.51181102362204722" top="0.74803149606299213" bottom="0.7480314960629921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出勤簿</vt:lpstr>
      <vt:lpstr>出勤簿!Print_Area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出勤簿（数式付き）</dc:title>
  <dc:subject>勤怠管理</dc:subject>
  <dc:creator>ホウフリンク</dc:creator>
  <dc:description>【2020/02/11】
日付を指定することで、締め日を変更可能にした
【2018/09/05】
リリース</dc:description>
  <cp:lastModifiedBy>hofulink</cp:lastModifiedBy>
  <cp:lastPrinted>2020-02-12T00:16:08Z</cp:lastPrinted>
  <dcterms:created xsi:type="dcterms:W3CDTF">2014-07-14T04:53:16Z</dcterms:created>
  <dcterms:modified xsi:type="dcterms:W3CDTF">2020-02-12T00:23:13Z</dcterms:modified>
</cp:coreProperties>
</file>