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8_{53CD2F04-B042-40DB-B42E-D1A85063AB9E}" xr6:coauthVersionLast="45" xr6:coauthVersionMax="45" xr10:uidLastSave="{00000000-0000-0000-0000-000000000000}"/>
  <bookViews>
    <workbookView xWindow="3250" yWindow="2440" windowWidth="14400" windowHeight="7350" xr2:uid="{00000000-000D-0000-FFFF-FFFF00000000}"/>
  </bookViews>
  <sheets>
    <sheet name="勤務簿" sheetId="3" r:id="rId1"/>
  </sheets>
  <definedNames>
    <definedName name="_xlnm.Print_Area" localSheetId="0">勤務簿!$A$1:$P$44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 i="3" l="1"/>
  <c r="A1" i="3"/>
  <c r="O88" i="3" l="1"/>
  <c r="H88" i="3"/>
  <c r="O87" i="3"/>
  <c r="H87" i="3"/>
  <c r="O86" i="3"/>
  <c r="H86" i="3"/>
  <c r="O85" i="3"/>
  <c r="H85" i="3"/>
  <c r="O84" i="3"/>
  <c r="H84" i="3"/>
  <c r="O83" i="3"/>
  <c r="H83" i="3"/>
  <c r="O82" i="3"/>
  <c r="H82" i="3"/>
  <c r="O81" i="3"/>
  <c r="H81" i="3"/>
  <c r="O80" i="3"/>
  <c r="H80" i="3"/>
  <c r="O79" i="3"/>
  <c r="H79" i="3"/>
  <c r="O78" i="3"/>
  <c r="H78" i="3"/>
  <c r="O77" i="3"/>
  <c r="H77" i="3"/>
  <c r="O76" i="3"/>
  <c r="H76" i="3"/>
  <c r="O75" i="3"/>
  <c r="H75" i="3"/>
  <c r="O74" i="3"/>
  <c r="H74" i="3"/>
  <c r="O73" i="3"/>
  <c r="H73" i="3"/>
  <c r="O72" i="3"/>
  <c r="H72" i="3"/>
  <c r="O71" i="3"/>
  <c r="H71" i="3"/>
  <c r="O70" i="3"/>
  <c r="H70" i="3"/>
  <c r="O69" i="3"/>
  <c r="H69" i="3"/>
  <c r="O68" i="3"/>
  <c r="H68" i="3"/>
  <c r="O67" i="3"/>
  <c r="H67" i="3"/>
  <c r="O66" i="3"/>
  <c r="H66" i="3"/>
  <c r="O65" i="3"/>
  <c r="H65" i="3"/>
  <c r="O64" i="3"/>
  <c r="H64" i="3"/>
  <c r="O63" i="3"/>
  <c r="H63" i="3"/>
  <c r="O62" i="3"/>
  <c r="H62" i="3"/>
  <c r="O61" i="3"/>
  <c r="H61" i="3"/>
  <c r="O60" i="3"/>
  <c r="H60" i="3"/>
  <c r="O59" i="3"/>
  <c r="H59" i="3"/>
  <c r="O58" i="3"/>
  <c r="H58" i="3"/>
  <c r="O57" i="3"/>
  <c r="H57" i="3"/>
  <c r="O56" i="3"/>
  <c r="H56" i="3"/>
  <c r="O55" i="3"/>
  <c r="H55" i="3"/>
  <c r="O54" i="3"/>
  <c r="H54" i="3"/>
  <c r="O53" i="3"/>
  <c r="H53" i="3"/>
  <c r="O52" i="3"/>
  <c r="H52" i="3"/>
  <c r="O51" i="3"/>
  <c r="H51" i="3"/>
  <c r="O50" i="3"/>
  <c r="H50" i="3"/>
  <c r="O49" i="3"/>
  <c r="H4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A9" i="3" l="1"/>
  <c r="Q9" i="3" s="1"/>
  <c r="A12" i="3"/>
  <c r="Q12" i="3" s="1"/>
  <c r="A14" i="3"/>
  <c r="Q14" i="3" s="1"/>
  <c r="A16" i="3"/>
  <c r="Q16" i="3" s="1"/>
  <c r="A18" i="3"/>
  <c r="Q18" i="3" s="1"/>
  <c r="A20" i="3"/>
  <c r="Q20" i="3" s="1"/>
  <c r="A22" i="3"/>
  <c r="Q22" i="3" s="1"/>
  <c r="A24" i="3"/>
  <c r="Q24" i="3" s="1"/>
  <c r="A26" i="3"/>
  <c r="Q26" i="3" s="1"/>
  <c r="A28" i="3"/>
  <c r="Q28" i="3" s="1"/>
  <c r="A30" i="3"/>
  <c r="Q30" i="3" s="1"/>
  <c r="A31" i="3"/>
  <c r="Q31" i="3" s="1"/>
  <c r="A32" i="3"/>
  <c r="Q32" i="3" s="1"/>
  <c r="A33" i="3"/>
  <c r="Q33" i="3" s="1"/>
  <c r="A34" i="3"/>
  <c r="Q34" i="3" s="1"/>
  <c r="A35" i="3"/>
  <c r="Q35" i="3" s="1"/>
  <c r="A10" i="3"/>
  <c r="Q10" i="3" s="1"/>
  <c r="A11" i="3"/>
  <c r="Q11" i="3" s="1"/>
  <c r="A13" i="3"/>
  <c r="Q13" i="3" s="1"/>
  <c r="A15" i="3"/>
  <c r="Q15" i="3" s="1"/>
  <c r="A17" i="3"/>
  <c r="Q17" i="3" s="1"/>
  <c r="A19" i="3"/>
  <c r="Q19" i="3" s="1"/>
  <c r="A21" i="3"/>
  <c r="Q21" i="3" s="1"/>
  <c r="A23" i="3"/>
  <c r="Q23" i="3" s="1"/>
  <c r="A25" i="3"/>
  <c r="Q25" i="3" s="1"/>
  <c r="A27" i="3"/>
  <c r="Q27" i="3" s="1"/>
  <c r="A29" i="3"/>
  <c r="Q29" i="3" s="1"/>
  <c r="A8" i="3"/>
  <c r="Q8" i="3" s="1"/>
  <c r="T8" i="3"/>
  <c r="A38" i="3" s="1"/>
  <c r="C12" i="3"/>
  <c r="C14" i="3"/>
  <c r="C18" i="3"/>
  <c r="C20" i="3"/>
  <c r="C22" i="3"/>
  <c r="C26" i="3"/>
  <c r="C28" i="3"/>
  <c r="C30" i="3"/>
  <c r="C34" i="3"/>
  <c r="C25" i="3" l="1"/>
  <c r="C32" i="3"/>
  <c r="C17" i="3"/>
  <c r="C35" i="3"/>
  <c r="C33" i="3"/>
  <c r="C31" i="3"/>
  <c r="C29" i="3"/>
  <c r="C24" i="3"/>
  <c r="C21" i="3"/>
  <c r="C16" i="3"/>
  <c r="C13" i="3"/>
  <c r="C10" i="3"/>
  <c r="C8" i="3"/>
  <c r="Q38" i="3"/>
  <c r="C38" i="3"/>
  <c r="A36" i="3"/>
  <c r="A37" i="3"/>
  <c r="C27" i="3"/>
  <c r="C23" i="3"/>
  <c r="C19" i="3"/>
  <c r="C15" i="3"/>
  <c r="C11" i="3"/>
  <c r="C9" i="3"/>
  <c r="Q37" i="3" l="1"/>
  <c r="C37" i="3"/>
  <c r="Q36" i="3"/>
  <c r="C36" i="3"/>
</calcChain>
</file>

<file path=xl/sharedStrings.xml><?xml version="1.0" encoding="utf-8"?>
<sst xmlns="http://schemas.openxmlformats.org/spreadsheetml/2006/main" count="97" uniqueCount="71">
  <si>
    <t>【印刷範囲指定により枠外は印刷しない】</t>
  </si>
  <si>
    <t>・平日設定に該当せず、休日設定に該当する日を休日とする。</t>
  </si>
  <si>
    <t>・平日設定に該当せず、土曜、日曜を休日とする。</t>
  </si>
  <si>
    <t>休日設定（最大４０個指定可能）</t>
  </si>
  <si>
    <t>平日設定（最大４０個指定可能）</t>
  </si>
  <si>
    <t>No</t>
  </si>
  <si>
    <t>月</t>
  </si>
  <si>
    <t>日</t>
  </si>
  <si>
    <t>内容</t>
  </si>
  <si>
    <t>元日</t>
  </si>
  <si>
    <t>土曜出勤</t>
  </si>
  <si>
    <t>成人の日</t>
  </si>
  <si>
    <t>建国記念の日</t>
  </si>
  <si>
    <t>春分の日</t>
  </si>
  <si>
    <t>昭和の日</t>
  </si>
  <si>
    <t>憲法記念日</t>
  </si>
  <si>
    <t>みどりの日</t>
  </si>
  <si>
    <t>こどもの日</t>
  </si>
  <si>
    <t>海の日</t>
  </si>
  <si>
    <t>山の日</t>
  </si>
  <si>
    <t>敬老の日</t>
  </si>
  <si>
    <t>秋分の日</t>
  </si>
  <si>
    <t>文化の日</t>
  </si>
  <si>
    <t>地域貢献</t>
  </si>
  <si>
    <t>勤労感謝の日</t>
  </si>
  <si>
    <t>天皇誕生日</t>
  </si>
  <si>
    <t>夏季1</t>
  </si>
  <si>
    <t>夏季2</t>
  </si>
  <si>
    <t>夏季3</t>
  </si>
  <si>
    <t>年末年始1</t>
  </si>
  <si>
    <t>年末年始2</t>
  </si>
  <si>
    <t>年末年始3</t>
  </si>
  <si>
    <t>年末年始4</t>
  </si>
  <si>
    <t>創立記念日</t>
  </si>
  <si>
    <t>振替休日</t>
  </si>
  <si>
    <t>ボランティア休暇</t>
  </si>
  <si>
    <t>（月と日が設定されていない場合は使用不可とする</t>
  </si>
  <si>
    <t>年</t>
  </si>
  <si>
    <t>氏名</t>
  </si>
  <si>
    <t>始業時刻</t>
  </si>
  <si>
    <t>終業時刻</t>
  </si>
  <si>
    <t>備考</t>
  </si>
  <si>
    <t>部長</t>
  </si>
  <si>
    <t>課長</t>
  </si>
  <si>
    <t>係長</t>
  </si>
  <si>
    <t>分</t>
  </si>
  <si>
    <t>（始業時刻・終業時刻・休憩時刻を入力してください）</t>
  </si>
  <si>
    <t>社員番号</t>
  </si>
  <si>
    <t>曜</t>
  </si>
  <si>
    <t>休憩時刻</t>
  </si>
  <si>
    <t>実働時間</t>
  </si>
  <si>
    <t>月初</t>
  </si>
  <si>
    <t>月末</t>
  </si>
  <si>
    <t>・A列は、＋１することで翌日を求める。</t>
  </si>
  <si>
    <t>・その年の休日（祝祭日や行事等）設定を作る。h列に日付として保存する。</t>
  </si>
  <si>
    <t>・その年の平日（臨時出勤日や行事等）設定を作る。O列に日付として保存する。</t>
  </si>
  <si>
    <t>・q列に”出”、”休日”を表示することで判断をする。</t>
  </si>
  <si>
    <t>・条件付き書式によりR列が”休日”の場合、休日色とする。</t>
  </si>
  <si>
    <t>・『始業時刻』、『終業時刻』、『休憩時刻』に時刻以外の数字や文字が入力されないように入力規則を設定する。</t>
  </si>
  <si>
    <t>スポーツの日</t>
  </si>
  <si>
    <t>年末年始5</t>
  </si>
  <si>
    <t>年末年始6</t>
  </si>
  <si>
    <t>・t7を元にA列の日付とその日付に該当する曜日をc列に表示する。</t>
    <phoneticPr fontId="1"/>
  </si>
  <si>
    <t>・A列は、t7が設定されていない場合は何も表示されない。</t>
    <phoneticPr fontId="1"/>
  </si>
  <si>
    <t>・c列は、A列が設定されていない場合は何も表示されない。</t>
    <phoneticPr fontId="1"/>
  </si>
  <si>
    <t>・２９日、３０日、３１日は表示されない場合があるので、A列の値がt8より大きな場合は表示させないことで対応する。</t>
    <phoneticPr fontId="1"/>
  </si>
  <si>
    <t>・t7が指定されると、t8にその月の最後の日が設定される。</t>
    <phoneticPr fontId="1"/>
  </si>
  <si>
    <t>・b2に年、c3に月、e3に日を入力すると、t7に指定された日からの年月日として保存する。</t>
    <rPh sb="9" eb="10">
      <t>ツキ</t>
    </rPh>
    <rPh sb="14" eb="15">
      <t>ニチ</t>
    </rPh>
    <phoneticPr fontId="1"/>
  </si>
  <si>
    <t>・ただし、b2又はc3又はe3が未入力の場合、t7には何も設定されない。</t>
    <phoneticPr fontId="1"/>
  </si>
  <si>
    <t>（年（西暦）月日を入力してください）</t>
    <rPh sb="7" eb="8">
      <t>ニチ</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</si>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</sst>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h&quot;:&quot;mm"/>
    <numFmt numFmtId="178" formatCode="d"/>
    <numFmt numFmtId="179" formatCode="mm/dd"/>
  </numFmts>
  <fonts count="7">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2"/>
      <color theme="1"/>
      <name val="ＭＳ ゴシック1"/>
      <family val="3"/>
      <charset val="128"/>
    </font>
    <font>
      <sz val="12"/>
      <color theme="1"/>
      <name val="ＭＳ ゴシック"/>
      <family val="3"/>
      <charset val="128"/>
    </font>
    <font>
      <b/>
      <sz val="18"/>
      <color theme="1"/>
      <name val="ＭＳ ゴシック"/>
      <family val="3"/>
      <charset val="128"/>
    </font>
    <font>
      <sz val="12"/>
      <color theme="1"/>
      <name val="Liberation Sans"/>
      <family val="2"/>
    </font>
  </fonts>
  <fills count="4">
    <fill>
      <patternFill patternType="none"/>
    </fill>
    <fill>
      <patternFill patternType="gray125"/>
    </fill>
    <fill>
      <patternFill patternType="solid">
        <fgColor rgb="FFDDDDDD"/>
        <bgColor rgb="FFDDDDDD"/>
      </patternFill>
    </fill>
    <fill>
      <patternFill patternType="solid">
        <fgColor rgb="FFEEEEEE"/>
        <bgColor rgb="FFEEEEEE"/>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alignment vertical="center"/>
    </xf>
    <xf numFmtId="0" fontId="3" fillId="2" borderId="0">
      <alignment vertical="center"/>
    </xf>
    <xf numFmtId="0" fontId="3" fillId="3" borderId="0">
      <alignment vertical="center"/>
    </xf>
  </cellStyleXfs>
  <cellXfs count="59">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2" applyFont="1" applyFill="1" applyAlignment="1">
      <alignment horizontal="center" vertical="center"/>
    </xf>
    <xf numFmtId="0" fontId="4" fillId="0" borderId="6" xfId="0" applyFont="1" applyBorder="1">
      <alignment vertical="center"/>
    </xf>
    <xf numFmtId="176" fontId="4" fillId="0" borderId="6" xfId="0" applyNumberFormat="1" applyFont="1" applyBorder="1">
      <alignment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0" fontId="6" fillId="0" borderId="0" xfId="0" applyFont="1" applyAlignment="1">
      <alignment horizontal="center" vertical="center"/>
    </xf>
    <xf numFmtId="0" fontId="4" fillId="0" borderId="12" xfId="0" applyFont="1" applyBorder="1" applyAlignment="1">
      <alignment horizontal="center" vertical="center"/>
    </xf>
    <xf numFmtId="177" fontId="4" fillId="0" borderId="12" xfId="0" applyNumberFormat="1" applyFont="1" applyBorder="1" applyAlignment="1">
      <alignment horizontal="center" vertical="center"/>
    </xf>
    <xf numFmtId="0" fontId="4" fillId="0" borderId="14" xfId="0" applyFont="1" applyBorder="1" applyAlignment="1">
      <alignment horizontal="center" vertical="center"/>
    </xf>
    <xf numFmtId="177" fontId="4" fillId="0" borderId="14" xfId="0" applyNumberFormat="1" applyFont="1" applyBorder="1" applyAlignment="1">
      <alignment horizontal="center" vertical="center"/>
    </xf>
    <xf numFmtId="0" fontId="4" fillId="0" borderId="0" xfId="0" applyFont="1">
      <alignment vertical="center"/>
    </xf>
    <xf numFmtId="179" fontId="2" fillId="0" borderId="0" xfId="0" applyNumberFormat="1" applyFont="1" applyAlignment="1">
      <alignment horizontal="left" vertical="center"/>
    </xf>
    <xf numFmtId="0" fontId="0" fillId="0" borderId="0" xfId="0">
      <alignment vertical="center"/>
    </xf>
    <xf numFmtId="0" fontId="2" fillId="0" borderId="8" xfId="0" applyFont="1" applyFill="1" applyBorder="1" applyAlignment="1">
      <alignment horizontal="right"/>
    </xf>
    <xf numFmtId="0" fontId="0" fillId="0" borderId="13" xfId="0" applyFill="1" applyBorder="1">
      <alignment vertical="center"/>
    </xf>
    <xf numFmtId="0" fontId="2" fillId="0" borderId="5" xfId="0" applyFont="1" applyFill="1" applyBorder="1" applyAlignment="1">
      <alignment horizontal="right"/>
    </xf>
    <xf numFmtId="0" fontId="2" fillId="0" borderId="7" xfId="0" applyFont="1" applyFill="1" applyBorder="1" applyAlignment="1">
      <alignment horizontal="left" vertical="center"/>
    </xf>
    <xf numFmtId="0" fontId="0" fillId="0" borderId="7" xfId="0" applyFill="1" applyBorder="1">
      <alignmen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1" xfId="0" applyFill="1" applyBorder="1">
      <alignment vertical="center"/>
    </xf>
    <xf numFmtId="0" fontId="0" fillId="0" borderId="12" xfId="0" applyFill="1" applyBorder="1">
      <alignment vertical="center"/>
    </xf>
    <xf numFmtId="0" fontId="0" fillId="0" borderId="14" xfId="0" applyFill="1" applyBorder="1">
      <alignment vertical="center"/>
    </xf>
    <xf numFmtId="178" fontId="4" fillId="0" borderId="12" xfId="0" applyNumberFormat="1" applyFont="1" applyFill="1" applyBorder="1" applyAlignment="1">
      <alignment horizontal="center" vertical="center"/>
    </xf>
    <xf numFmtId="20"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177" fontId="4" fillId="0" borderId="12" xfId="0" applyNumberFormat="1" applyFont="1" applyFill="1" applyBorder="1" applyAlignment="1">
      <alignment horizontal="center" vertical="center"/>
    </xf>
    <xf numFmtId="0" fontId="4" fillId="0" borderId="12" xfId="0" applyFont="1" applyFill="1" applyBorder="1">
      <alignment vertical="center"/>
    </xf>
    <xf numFmtId="178" fontId="4" fillId="0" borderId="14" xfId="0" applyNumberFormat="1" applyFont="1" applyFill="1" applyBorder="1" applyAlignment="1">
      <alignment horizontal="center" vertical="center"/>
    </xf>
    <xf numFmtId="20"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177" fontId="4" fillId="0" borderId="14" xfId="0" applyNumberFormat="1" applyFont="1" applyFill="1" applyBorder="1" applyAlignment="1">
      <alignment horizontal="center" vertical="center"/>
    </xf>
    <xf numFmtId="0" fontId="4" fillId="0" borderId="14" xfId="0" applyFont="1" applyFill="1" applyBorder="1">
      <alignment vertical="center"/>
    </xf>
    <xf numFmtId="177" fontId="4" fillId="0" borderId="12"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xf>
    <xf numFmtId="20"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177" fontId="4" fillId="0" borderId="11" xfId="0" applyNumberFormat="1" applyFont="1" applyFill="1" applyBorder="1" applyAlignment="1">
      <alignment horizontal="center" vertical="center"/>
    </xf>
    <xf numFmtId="0" fontId="4" fillId="0" borderId="11" xfId="0" applyFont="1" applyFill="1" applyBorder="1">
      <alignment vertical="center"/>
    </xf>
    <xf numFmtId="0" fontId="5" fillId="0" borderId="0" xfId="0" applyFont="1" applyAlignment="1">
      <alignment horizontal="center" vertical="center"/>
    </xf>
    <xf numFmtId="0" fontId="4" fillId="0" borderId="10" xfId="0" applyFont="1" applyFill="1" applyBorder="1" applyAlignment="1">
      <alignment horizontal="center" vertical="center"/>
    </xf>
    <xf numFmtId="0" fontId="0" fillId="0" borderId="1" xfId="0" applyFill="1" applyBorder="1">
      <alignment vertical="center"/>
    </xf>
  </cellXfs>
  <cellStyles count="3">
    <cellStyle name="休日1" xfId="2" xr:uid="{00000000-0005-0000-0000-000000000000}"/>
    <cellStyle name="休日色" xfId="1" xr:uid="{00000000-0005-0000-0000-000001000000}"/>
    <cellStyle name="標準" xfId="0" builtinId="0"/>
  </cellStyles>
  <dxfs count="121">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color rgb="FF000000"/>
      </font>
    </dxf>
    <dxf>
      <font>
        <b/>
        <i val="0"/>
        <color rgb="FF000000"/>
      </font>
    </dxf>
    <dxf>
      <font>
        <b/>
        <i val="0"/>
        <color rgb="FF000000"/>
      </font>
    </dxf>
    <dxf>
      <font>
        <b/>
        <i val="0"/>
        <color rgb="FF000000"/>
      </font>
    </dxf>
    <dxf>
      <font>
        <b/>
        <i val="0"/>
        <color rgb="FF000000"/>
      </font>
    </dxf>
    <dxf>
      <font>
        <b/>
        <i val="0"/>
        <color rgb="FF000000"/>
      </font>
    </dxf>
    <dxf>
      <font>
        <b/>
        <i val="0"/>
        <color rgb="FF0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MI112"/>
  <sheetViews>
    <sheetView tabSelected="1" workbookViewId="0">
      <selection activeCell="A2" sqref="A2"/>
    </sheetView>
  </sheetViews>
  <sheetFormatPr defaultRowHeight="15.5"/>
  <cols>
    <col min="1" max="1" width="1.36328125" style="8" customWidth="1"/>
    <col min="2" max="2" width="2.36328125" style="8" customWidth="1"/>
    <col min="3" max="6" width="3.7265625" style="8" customWidth="1"/>
    <col min="7" max="8" width="11.36328125" style="8" customWidth="1"/>
    <col min="9" max="11" width="3.7265625" style="8" customWidth="1"/>
    <col min="12" max="12" width="1.90625" style="8" customWidth="1"/>
    <col min="13" max="16" width="8" style="8" customWidth="1"/>
    <col min="17" max="18" width="7.7265625" style="8" customWidth="1"/>
    <col min="19" max="19" width="10.6328125" style="8" customWidth="1"/>
    <col min="20" max="20" width="17.36328125" style="8" customWidth="1"/>
    <col min="21" max="1023" width="10.6328125" style="8" customWidth="1"/>
  </cols>
  <sheetData>
    <row r="1" spans="1:20" ht="28.4" customHeight="1" thickBot="1">
      <c r="A1" s="56" t="str">
        <f>_xlfn.CONCAT("勤務簿")</f>
        <v>勤務簿</v>
      </c>
      <c r="B1" s="56"/>
      <c r="C1" s="56"/>
      <c r="D1" s="56"/>
      <c r="E1" s="56"/>
      <c r="F1" s="56"/>
      <c r="G1" s="56"/>
      <c r="H1" s="56"/>
      <c r="I1" s="56"/>
      <c r="J1" s="56"/>
      <c r="K1" s="56"/>
      <c r="L1" s="56"/>
      <c r="M1" s="56"/>
      <c r="N1" s="56"/>
      <c r="O1" s="56"/>
      <c r="P1" s="56"/>
    </row>
    <row r="2" spans="1:20" ht="17.149999999999999" customHeight="1" thickBot="1">
      <c r="A2" s="9"/>
      <c r="B2" s="36"/>
      <c r="C2" s="36"/>
      <c r="D2" s="9" t="s">
        <v>37</v>
      </c>
      <c r="E2" s="10" t="s">
        <v>69</v>
      </c>
      <c r="F2" s="9"/>
      <c r="G2" s="9"/>
      <c r="H2" s="9"/>
      <c r="I2" s="9"/>
      <c r="J2" s="9"/>
      <c r="K2" s="9"/>
      <c r="L2" s="9"/>
      <c r="M2" s="11" t="s">
        <v>42</v>
      </c>
      <c r="N2" s="11" t="s">
        <v>43</v>
      </c>
      <c r="O2" s="11" t="s">
        <v>44</v>
      </c>
      <c r="P2" s="11"/>
      <c r="S2" s="1" t="s">
        <v>0</v>
      </c>
    </row>
    <row r="3" spans="1:20" ht="17.149999999999999" customHeight="1" thickBot="1">
      <c r="A3" s="9"/>
      <c r="C3" s="11"/>
      <c r="D3" s="9" t="s">
        <v>6</v>
      </c>
      <c r="E3" s="11"/>
      <c r="F3" s="9" t="s">
        <v>70</v>
      </c>
      <c r="G3" s="9" t="s">
        <v>45</v>
      </c>
      <c r="H3" s="9"/>
      <c r="I3" s="9"/>
      <c r="J3" s="9"/>
      <c r="K3" s="9"/>
      <c r="L3" s="9"/>
      <c r="M3" s="12"/>
      <c r="N3" s="12"/>
      <c r="O3" s="12"/>
      <c r="P3" s="12"/>
      <c r="S3" s="1" t="s">
        <v>67</v>
      </c>
    </row>
    <row r="4" spans="1:20" ht="17.149999999999999" customHeight="1" thickBot="1">
      <c r="A4" s="9"/>
      <c r="B4" s="10" t="s">
        <v>46</v>
      </c>
      <c r="C4" s="9"/>
      <c r="D4" s="9"/>
      <c r="E4" s="9"/>
      <c r="F4" s="9"/>
      <c r="G4" s="9"/>
      <c r="H4" s="9"/>
      <c r="I4" s="9"/>
      <c r="J4" s="9"/>
      <c r="K4" s="9"/>
      <c r="L4" s="9"/>
      <c r="M4" s="13"/>
      <c r="N4" s="13"/>
      <c r="O4" s="13"/>
      <c r="P4" s="13"/>
      <c r="S4" s="1" t="s">
        <v>68</v>
      </c>
    </row>
    <row r="5" spans="1:20" ht="17.149999999999999" customHeight="1" thickBot="1">
      <c r="A5" s="57" t="s">
        <v>47</v>
      </c>
      <c r="B5" s="57"/>
      <c r="C5" s="57"/>
      <c r="D5" s="57"/>
      <c r="E5" s="57"/>
      <c r="F5" s="58"/>
      <c r="G5" s="58"/>
      <c r="H5" s="58"/>
      <c r="I5" s="58"/>
      <c r="J5" s="58"/>
      <c r="K5" s="14"/>
      <c r="L5" s="9"/>
      <c r="M5" s="15"/>
      <c r="N5" s="15"/>
      <c r="O5" s="15"/>
      <c r="P5" s="15"/>
      <c r="S5" s="1" t="s">
        <v>66</v>
      </c>
    </row>
    <row r="6" spans="1:20" ht="17.149999999999999" customHeight="1" thickBot="1">
      <c r="A6" s="57" t="s">
        <v>38</v>
      </c>
      <c r="B6" s="57"/>
      <c r="C6" s="57"/>
      <c r="D6" s="57"/>
      <c r="E6" s="57"/>
      <c r="F6" s="58"/>
      <c r="G6" s="58"/>
      <c r="H6" s="58"/>
      <c r="I6" s="58"/>
      <c r="J6" s="58"/>
      <c r="K6" s="14"/>
      <c r="L6" s="9"/>
      <c r="M6" s="16"/>
      <c r="N6" s="9"/>
      <c r="O6" s="9"/>
      <c r="P6" s="9"/>
    </row>
    <row r="7" spans="1:20" ht="17.149999999999999" customHeight="1" thickBot="1">
      <c r="A7" s="36" t="s">
        <v>7</v>
      </c>
      <c r="B7" s="36"/>
      <c r="C7" s="11" t="s">
        <v>48</v>
      </c>
      <c r="D7" s="36" t="s">
        <v>39</v>
      </c>
      <c r="E7" s="36"/>
      <c r="F7" s="36"/>
      <c r="G7" s="11" t="s">
        <v>40</v>
      </c>
      <c r="H7" s="11" t="s">
        <v>49</v>
      </c>
      <c r="I7" s="36" t="s">
        <v>50</v>
      </c>
      <c r="J7" s="36"/>
      <c r="K7" s="36"/>
      <c r="L7" s="36" t="s">
        <v>41</v>
      </c>
      <c r="M7" s="36"/>
      <c r="N7" s="36"/>
      <c r="O7" s="36"/>
      <c r="P7" s="36"/>
      <c r="S7" s="17" t="s">
        <v>51</v>
      </c>
      <c r="T7" s="18" t="str">
        <f>IF(B2&lt;&gt;"",IF(C3&lt;&gt;"",IF(E3&lt;&gt;"",DATE(B2,C3,E3),""),""),"")</f>
        <v/>
      </c>
    </row>
    <row r="8" spans="1:20" ht="17.149999999999999" customHeight="1">
      <c r="A8" s="51" t="str">
        <f>T7</f>
        <v/>
      </c>
      <c r="B8" s="51"/>
      <c r="C8" s="19" t="str">
        <f t="shared" ref="C8:C35" si="0">IF($T$7="","",CHOOSE(WEEKDAY($A8),"日","月","火","水","木","金","土"))</f>
        <v/>
      </c>
      <c r="D8" s="52"/>
      <c r="E8" s="53"/>
      <c r="F8" s="53"/>
      <c r="G8" s="20"/>
      <c r="H8" s="20"/>
      <c r="I8" s="54" t="str">
        <f t="shared" ref="I8:I38" si="1">IF(COUNTIFS($G8,"&lt;&gt;",$D8,"&lt;&gt;",$H8,"&lt;&gt;"),$G8-$D8-$H8,"")</f>
        <v/>
      </c>
      <c r="J8" s="54"/>
      <c r="K8" s="54"/>
      <c r="L8" s="55"/>
      <c r="M8" s="55"/>
      <c r="N8" s="55"/>
      <c r="O8" s="55"/>
      <c r="P8" s="55"/>
      <c r="Q8" s="21" t="str">
        <f t="shared" ref="Q8:Q38" si="2">IF($A8="","",IF(CHOOSE(WEEKDAY($A8),0,1,1,1,1,1,0),IF(COUNTIF($H$49:$H$88,$A8),"休日","出"),IF(COUNTIF($O$49:$O$88,$A8),"出","休日")))</f>
        <v/>
      </c>
      <c r="S8" s="17" t="s">
        <v>52</v>
      </c>
      <c r="T8" s="18" t="str">
        <f>IF($T$7&lt;&gt;"",DATE(YEAR($T$7),MONTH($T$7)+1,DAY($T$7)-1),"")</f>
        <v/>
      </c>
    </row>
    <row r="9" spans="1:20" ht="17.149999999999999" customHeight="1">
      <c r="A9" s="40" t="str">
        <f>IF($T$7="","",$T$7+1)</f>
        <v/>
      </c>
      <c r="B9" s="40"/>
      <c r="C9" s="22" t="str">
        <f t="shared" si="0"/>
        <v/>
      </c>
      <c r="D9" s="41"/>
      <c r="E9" s="42"/>
      <c r="F9" s="42"/>
      <c r="G9" s="23"/>
      <c r="H9" s="23"/>
      <c r="I9" s="43" t="str">
        <f t="shared" si="1"/>
        <v/>
      </c>
      <c r="J9" s="43"/>
      <c r="K9" s="43"/>
      <c r="L9" s="44"/>
      <c r="M9" s="44"/>
      <c r="N9" s="44"/>
      <c r="O9" s="44"/>
      <c r="P9" s="44"/>
      <c r="Q9" s="21" t="str">
        <f t="shared" si="2"/>
        <v/>
      </c>
    </row>
    <row r="10" spans="1:20" ht="17.149999999999999" customHeight="1">
      <c r="A10" s="40" t="str">
        <f>IF($T$7="","",$T$7+2)</f>
        <v/>
      </c>
      <c r="B10" s="40"/>
      <c r="C10" s="22" t="str">
        <f t="shared" si="0"/>
        <v/>
      </c>
      <c r="D10" s="41"/>
      <c r="E10" s="42"/>
      <c r="F10" s="42"/>
      <c r="G10" s="23"/>
      <c r="H10" s="23"/>
      <c r="I10" s="43" t="str">
        <f t="shared" si="1"/>
        <v/>
      </c>
      <c r="J10" s="43"/>
      <c r="K10" s="43"/>
      <c r="L10" s="44"/>
      <c r="M10" s="44"/>
      <c r="N10" s="44"/>
      <c r="O10" s="44"/>
      <c r="P10" s="44"/>
      <c r="Q10" s="21" t="str">
        <f t="shared" si="2"/>
        <v/>
      </c>
      <c r="S10" s="1" t="s">
        <v>62</v>
      </c>
    </row>
    <row r="11" spans="1:20" ht="17.149999999999999" customHeight="1">
      <c r="A11" s="40" t="str">
        <f>IF($T$7="","",$T$7+3)</f>
        <v/>
      </c>
      <c r="B11" s="40"/>
      <c r="C11" s="22" t="str">
        <f t="shared" si="0"/>
        <v/>
      </c>
      <c r="D11" s="41"/>
      <c r="E11" s="42"/>
      <c r="F11" s="42"/>
      <c r="G11" s="23"/>
      <c r="H11" s="23"/>
      <c r="I11" s="43" t="str">
        <f t="shared" si="1"/>
        <v/>
      </c>
      <c r="J11" s="43"/>
      <c r="K11" s="43"/>
      <c r="L11" s="44"/>
      <c r="M11" s="44"/>
      <c r="N11" s="44"/>
      <c r="O11" s="44"/>
      <c r="P11" s="44"/>
      <c r="Q11" s="21" t="str">
        <f t="shared" si="2"/>
        <v/>
      </c>
      <c r="S11" s="1" t="s">
        <v>63</v>
      </c>
    </row>
    <row r="12" spans="1:20" ht="17.149999999999999" customHeight="1">
      <c r="A12" s="40" t="str">
        <f>IF($T$7="","",$T$7+4)</f>
        <v/>
      </c>
      <c r="B12" s="40"/>
      <c r="C12" s="22" t="str">
        <f t="shared" si="0"/>
        <v/>
      </c>
      <c r="D12" s="41"/>
      <c r="E12" s="42"/>
      <c r="F12" s="42"/>
      <c r="G12" s="23"/>
      <c r="H12" s="23"/>
      <c r="I12" s="43" t="str">
        <f t="shared" si="1"/>
        <v/>
      </c>
      <c r="J12" s="43"/>
      <c r="K12" s="43"/>
      <c r="L12" s="44"/>
      <c r="M12" s="44"/>
      <c r="N12" s="44"/>
      <c r="O12" s="44"/>
      <c r="P12" s="44"/>
      <c r="Q12" s="21" t="str">
        <f t="shared" si="2"/>
        <v/>
      </c>
      <c r="S12" s="1" t="s">
        <v>53</v>
      </c>
    </row>
    <row r="13" spans="1:20" ht="17.149999999999999" customHeight="1">
      <c r="A13" s="40" t="str">
        <f>IF($T$7="","",$T$7+5)</f>
        <v/>
      </c>
      <c r="B13" s="40"/>
      <c r="C13" s="22" t="str">
        <f t="shared" si="0"/>
        <v/>
      </c>
      <c r="D13" s="41"/>
      <c r="E13" s="42"/>
      <c r="F13" s="42"/>
      <c r="G13" s="23"/>
      <c r="H13" s="23"/>
      <c r="I13" s="43" t="str">
        <f t="shared" si="1"/>
        <v/>
      </c>
      <c r="J13" s="43"/>
      <c r="K13" s="43"/>
      <c r="L13" s="44"/>
      <c r="M13" s="44"/>
      <c r="N13" s="44"/>
      <c r="O13" s="44"/>
      <c r="P13" s="44"/>
      <c r="Q13" s="21" t="str">
        <f t="shared" si="2"/>
        <v/>
      </c>
      <c r="S13" s="1" t="s">
        <v>64</v>
      </c>
    </row>
    <row r="14" spans="1:20" ht="17.149999999999999" customHeight="1">
      <c r="A14" s="40" t="str">
        <f>IF($T$7="","",$T$7+6)</f>
        <v/>
      </c>
      <c r="B14" s="40"/>
      <c r="C14" s="22" t="str">
        <f t="shared" si="0"/>
        <v/>
      </c>
      <c r="D14" s="41"/>
      <c r="E14" s="42"/>
      <c r="F14" s="42"/>
      <c r="G14" s="23"/>
      <c r="H14" s="23"/>
      <c r="I14" s="43" t="str">
        <f t="shared" si="1"/>
        <v/>
      </c>
      <c r="J14" s="43"/>
      <c r="K14" s="43"/>
      <c r="L14" s="44"/>
      <c r="M14" s="44"/>
      <c r="N14" s="44"/>
      <c r="O14" s="44"/>
      <c r="P14" s="44"/>
      <c r="Q14" s="21" t="str">
        <f t="shared" si="2"/>
        <v/>
      </c>
      <c r="S14" s="1" t="s">
        <v>65</v>
      </c>
    </row>
    <row r="15" spans="1:20" ht="17.149999999999999" customHeight="1">
      <c r="A15" s="40" t="str">
        <f>IF($T$7="","",$T$7+7)</f>
        <v/>
      </c>
      <c r="B15" s="40"/>
      <c r="C15" s="22" t="str">
        <f t="shared" si="0"/>
        <v/>
      </c>
      <c r="D15" s="41"/>
      <c r="E15" s="42"/>
      <c r="F15" s="42"/>
      <c r="G15" s="23"/>
      <c r="H15" s="23"/>
      <c r="I15" s="43" t="str">
        <f t="shared" si="1"/>
        <v/>
      </c>
      <c r="J15" s="43"/>
      <c r="K15" s="43"/>
      <c r="L15" s="44"/>
      <c r="M15" s="44"/>
      <c r="N15" s="44"/>
      <c r="O15" s="44"/>
      <c r="P15" s="44"/>
      <c r="Q15" s="21" t="str">
        <f t="shared" si="2"/>
        <v/>
      </c>
      <c r="S15"/>
    </row>
    <row r="16" spans="1:20" ht="17.149999999999999" customHeight="1">
      <c r="A16" s="40" t="str">
        <f>IF($T$7="","",$T$7+8)</f>
        <v/>
      </c>
      <c r="B16" s="40"/>
      <c r="C16" s="22" t="str">
        <f t="shared" si="0"/>
        <v/>
      </c>
      <c r="D16" s="41"/>
      <c r="E16" s="42"/>
      <c r="F16" s="42"/>
      <c r="G16" s="23"/>
      <c r="H16" s="23"/>
      <c r="I16" s="43" t="str">
        <f t="shared" si="1"/>
        <v/>
      </c>
      <c r="J16" s="43"/>
      <c r="K16" s="43"/>
      <c r="L16" s="44"/>
      <c r="M16" s="44"/>
      <c r="N16" s="44"/>
      <c r="O16" s="44"/>
      <c r="P16" s="44"/>
      <c r="Q16" s="21" t="str">
        <f t="shared" si="2"/>
        <v/>
      </c>
      <c r="S16" s="10" t="s">
        <v>54</v>
      </c>
    </row>
    <row r="17" spans="1:19" ht="17.149999999999999" customHeight="1">
      <c r="A17" s="40" t="str">
        <f>IF($T$7="","",$T$7+9)</f>
        <v/>
      </c>
      <c r="B17" s="40"/>
      <c r="C17" s="22" t="str">
        <f t="shared" si="0"/>
        <v/>
      </c>
      <c r="D17" s="41"/>
      <c r="E17" s="42"/>
      <c r="F17" s="42"/>
      <c r="G17" s="23"/>
      <c r="H17" s="23"/>
      <c r="I17" s="43" t="str">
        <f t="shared" si="1"/>
        <v/>
      </c>
      <c r="J17" s="43"/>
      <c r="K17" s="43"/>
      <c r="L17" s="44"/>
      <c r="M17" s="44"/>
      <c r="N17" s="44"/>
      <c r="O17" s="44"/>
      <c r="P17" s="44"/>
      <c r="Q17" s="21" t="str">
        <f t="shared" si="2"/>
        <v/>
      </c>
      <c r="S17" s="10" t="s">
        <v>55</v>
      </c>
    </row>
    <row r="18" spans="1:19" ht="17.149999999999999" customHeight="1">
      <c r="A18" s="40" t="str">
        <f>IF($T$7="","",$T$7+10)</f>
        <v/>
      </c>
      <c r="B18" s="40"/>
      <c r="C18" s="22" t="str">
        <f t="shared" si="0"/>
        <v/>
      </c>
      <c r="D18" s="41"/>
      <c r="E18" s="42"/>
      <c r="F18" s="42"/>
      <c r="G18" s="23"/>
      <c r="H18" s="23"/>
      <c r="I18" s="43" t="str">
        <f t="shared" si="1"/>
        <v/>
      </c>
      <c r="J18" s="43"/>
      <c r="K18" s="43"/>
      <c r="L18" s="44"/>
      <c r="M18" s="44"/>
      <c r="N18" s="44"/>
      <c r="O18" s="44"/>
      <c r="P18" s="44"/>
      <c r="Q18" s="21" t="str">
        <f t="shared" si="2"/>
        <v/>
      </c>
      <c r="S18" s="10" t="s">
        <v>1</v>
      </c>
    </row>
    <row r="19" spans="1:19" ht="17.149999999999999" customHeight="1">
      <c r="A19" s="40" t="str">
        <f>IF($T$7="","",$T$7+11)</f>
        <v/>
      </c>
      <c r="B19" s="40"/>
      <c r="C19" s="22" t="str">
        <f t="shared" si="0"/>
        <v/>
      </c>
      <c r="D19" s="41"/>
      <c r="E19" s="42"/>
      <c r="F19" s="42"/>
      <c r="G19" s="23"/>
      <c r="H19" s="23"/>
      <c r="I19" s="43" t="str">
        <f t="shared" si="1"/>
        <v/>
      </c>
      <c r="J19" s="43"/>
      <c r="K19" s="43"/>
      <c r="L19" s="44"/>
      <c r="M19" s="44"/>
      <c r="N19" s="44"/>
      <c r="O19" s="44"/>
      <c r="P19" s="44"/>
      <c r="Q19" s="21" t="str">
        <f t="shared" si="2"/>
        <v/>
      </c>
      <c r="S19" s="10" t="s">
        <v>2</v>
      </c>
    </row>
    <row r="20" spans="1:19" ht="17.149999999999999" customHeight="1">
      <c r="A20" s="40" t="str">
        <f>IF($T$7="","",$T$7+12)</f>
        <v/>
      </c>
      <c r="B20" s="40"/>
      <c r="C20" s="22" t="str">
        <f t="shared" si="0"/>
        <v/>
      </c>
      <c r="D20" s="41"/>
      <c r="E20" s="42"/>
      <c r="F20" s="42"/>
      <c r="G20" s="23"/>
      <c r="H20" s="23"/>
      <c r="I20" s="43" t="str">
        <f t="shared" si="1"/>
        <v/>
      </c>
      <c r="J20" s="43"/>
      <c r="K20" s="43"/>
      <c r="L20" s="44"/>
      <c r="M20" s="44"/>
      <c r="N20" s="44"/>
      <c r="O20" s="44"/>
      <c r="P20" s="44"/>
      <c r="Q20" s="21" t="str">
        <f t="shared" si="2"/>
        <v/>
      </c>
      <c r="S20" s="10" t="s">
        <v>56</v>
      </c>
    </row>
    <row r="21" spans="1:19" ht="17.149999999999999" customHeight="1">
      <c r="A21" s="40" t="str">
        <f>IF($T$7="","",$T$7+13)</f>
        <v/>
      </c>
      <c r="B21" s="40"/>
      <c r="C21" s="22" t="str">
        <f t="shared" si="0"/>
        <v/>
      </c>
      <c r="D21" s="41"/>
      <c r="E21" s="42"/>
      <c r="F21" s="42"/>
      <c r="G21" s="23"/>
      <c r="H21" s="23"/>
      <c r="I21" s="43" t="str">
        <f t="shared" si="1"/>
        <v/>
      </c>
      <c r="J21" s="43"/>
      <c r="K21" s="43"/>
      <c r="L21" s="44"/>
      <c r="M21" s="44"/>
      <c r="N21" s="44"/>
      <c r="O21" s="44"/>
      <c r="P21" s="44"/>
      <c r="Q21" s="21" t="str">
        <f t="shared" si="2"/>
        <v/>
      </c>
      <c r="S21" s="10" t="s">
        <v>57</v>
      </c>
    </row>
    <row r="22" spans="1:19" ht="17.149999999999999" customHeight="1">
      <c r="A22" s="40" t="str">
        <f>IF($T$7="","",$T$7+14)</f>
        <v/>
      </c>
      <c r="B22" s="40"/>
      <c r="C22" s="22" t="str">
        <f t="shared" si="0"/>
        <v/>
      </c>
      <c r="D22" s="41"/>
      <c r="E22" s="42"/>
      <c r="F22" s="42"/>
      <c r="G22" s="23"/>
      <c r="H22" s="23"/>
      <c r="I22" s="43" t="str">
        <f t="shared" si="1"/>
        <v/>
      </c>
      <c r="J22" s="43"/>
      <c r="K22" s="43"/>
      <c r="L22" s="44"/>
      <c r="M22" s="44"/>
      <c r="N22" s="44"/>
      <c r="O22" s="44"/>
      <c r="P22" s="44"/>
      <c r="Q22" s="21" t="str">
        <f t="shared" si="2"/>
        <v/>
      </c>
    </row>
    <row r="23" spans="1:19" ht="17.149999999999999" customHeight="1">
      <c r="A23" s="40" t="str">
        <f>IF($T$7="","",$T$7+15)</f>
        <v/>
      </c>
      <c r="B23" s="40"/>
      <c r="C23" s="22" t="str">
        <f t="shared" si="0"/>
        <v/>
      </c>
      <c r="D23" s="41"/>
      <c r="E23" s="42"/>
      <c r="F23" s="42"/>
      <c r="G23" s="23"/>
      <c r="H23" s="23"/>
      <c r="I23" s="43" t="str">
        <f t="shared" si="1"/>
        <v/>
      </c>
      <c r="J23" s="43"/>
      <c r="K23" s="43"/>
      <c r="L23" s="44"/>
      <c r="M23" s="44"/>
      <c r="N23" s="44"/>
      <c r="O23" s="44"/>
      <c r="P23" s="44"/>
      <c r="Q23" s="21" t="str">
        <f t="shared" si="2"/>
        <v/>
      </c>
      <c r="S23" s="1" t="s">
        <v>58</v>
      </c>
    </row>
    <row r="24" spans="1:19" ht="17.149999999999999" customHeight="1">
      <c r="A24" s="40" t="str">
        <f>IF($T$7="","",$T$7+16)</f>
        <v/>
      </c>
      <c r="B24" s="40"/>
      <c r="C24" s="22" t="str">
        <f t="shared" si="0"/>
        <v/>
      </c>
      <c r="D24" s="41"/>
      <c r="E24" s="42"/>
      <c r="F24" s="42"/>
      <c r="G24" s="23"/>
      <c r="H24" s="23"/>
      <c r="I24" s="43" t="str">
        <f t="shared" si="1"/>
        <v/>
      </c>
      <c r="J24" s="43"/>
      <c r="K24" s="43"/>
      <c r="L24" s="44"/>
      <c r="M24" s="44"/>
      <c r="N24" s="44"/>
      <c r="O24" s="44"/>
      <c r="P24" s="44"/>
      <c r="Q24" s="21" t="str">
        <f t="shared" si="2"/>
        <v/>
      </c>
    </row>
    <row r="25" spans="1:19" ht="17.149999999999999" customHeight="1">
      <c r="A25" s="40" t="str">
        <f>IF($T$7="","",$T$7+17)</f>
        <v/>
      </c>
      <c r="B25" s="40"/>
      <c r="C25" s="22" t="str">
        <f t="shared" si="0"/>
        <v/>
      </c>
      <c r="D25" s="41"/>
      <c r="E25" s="42"/>
      <c r="F25" s="42"/>
      <c r="G25" s="23"/>
      <c r="H25" s="23"/>
      <c r="I25" s="43" t="str">
        <f t="shared" si="1"/>
        <v/>
      </c>
      <c r="J25" s="43"/>
      <c r="K25" s="43"/>
      <c r="L25" s="44"/>
      <c r="M25" s="44"/>
      <c r="N25" s="44"/>
      <c r="O25" s="44"/>
      <c r="P25" s="44"/>
      <c r="Q25" s="21" t="str">
        <f t="shared" si="2"/>
        <v/>
      </c>
    </row>
    <row r="26" spans="1:19" ht="17.149999999999999" customHeight="1">
      <c r="A26" s="40" t="str">
        <f>IF($T$7="","",$T$7+18)</f>
        <v/>
      </c>
      <c r="B26" s="40"/>
      <c r="C26" s="22" t="str">
        <f t="shared" si="0"/>
        <v/>
      </c>
      <c r="D26" s="41"/>
      <c r="E26" s="42"/>
      <c r="F26" s="42"/>
      <c r="G26" s="23"/>
      <c r="H26" s="23"/>
      <c r="I26" s="43" t="str">
        <f t="shared" si="1"/>
        <v/>
      </c>
      <c r="J26" s="43"/>
      <c r="K26" s="43"/>
      <c r="L26" s="44"/>
      <c r="M26" s="44"/>
      <c r="N26" s="44"/>
      <c r="O26" s="44"/>
      <c r="P26" s="44"/>
      <c r="Q26" s="21" t="str">
        <f t="shared" si="2"/>
        <v/>
      </c>
    </row>
    <row r="27" spans="1:19" ht="17.149999999999999" customHeight="1">
      <c r="A27" s="40" t="str">
        <f>IF($T$7="","",$T$7+19)</f>
        <v/>
      </c>
      <c r="B27" s="40"/>
      <c r="C27" s="22" t="str">
        <f t="shared" si="0"/>
        <v/>
      </c>
      <c r="D27" s="41"/>
      <c r="E27" s="42"/>
      <c r="F27" s="42"/>
      <c r="G27" s="23"/>
      <c r="H27" s="23"/>
      <c r="I27" s="43" t="str">
        <f t="shared" si="1"/>
        <v/>
      </c>
      <c r="J27" s="43"/>
      <c r="K27" s="43"/>
      <c r="L27" s="44"/>
      <c r="M27" s="44"/>
      <c r="N27" s="44"/>
      <c r="O27" s="44"/>
      <c r="P27" s="44"/>
      <c r="Q27" s="21" t="str">
        <f t="shared" si="2"/>
        <v/>
      </c>
    </row>
    <row r="28" spans="1:19" ht="17.149999999999999" customHeight="1">
      <c r="A28" s="40" t="str">
        <f>IF($T$7="","",$T$7+20)</f>
        <v/>
      </c>
      <c r="B28" s="40"/>
      <c r="C28" s="22" t="str">
        <f t="shared" si="0"/>
        <v/>
      </c>
      <c r="D28" s="41"/>
      <c r="E28" s="42"/>
      <c r="F28" s="42"/>
      <c r="G28" s="23"/>
      <c r="H28" s="23"/>
      <c r="I28" s="43" t="str">
        <f>IF(COUNTIFS($G28,"&lt;&gt;",$D28,"&lt;&gt;",$H28,"&lt;&gt;"),$G28-$D28-$H28,"")</f>
        <v/>
      </c>
      <c r="J28" s="43"/>
      <c r="K28" s="43"/>
      <c r="L28" s="44"/>
      <c r="M28" s="44"/>
      <c r="N28" s="44"/>
      <c r="O28" s="44"/>
      <c r="P28" s="44"/>
      <c r="Q28" s="21" t="str">
        <f t="shared" si="2"/>
        <v/>
      </c>
    </row>
    <row r="29" spans="1:19" ht="17.149999999999999" customHeight="1">
      <c r="A29" s="40" t="str">
        <f>IF($T$7="","",$T$7+21)</f>
        <v/>
      </c>
      <c r="B29" s="40"/>
      <c r="C29" s="22" t="str">
        <f t="shared" si="0"/>
        <v/>
      </c>
      <c r="D29" s="41"/>
      <c r="E29" s="42"/>
      <c r="F29" s="42"/>
      <c r="G29" s="23"/>
      <c r="H29" s="23"/>
      <c r="I29" s="43" t="str">
        <f>IF(COUNTIFS($G29,"&lt;&gt;",$D29,"&lt;&gt;",$H29,"&lt;&gt;"),$G29-$D29-$H29,"")</f>
        <v/>
      </c>
      <c r="J29" s="43"/>
      <c r="K29" s="43"/>
      <c r="L29" s="44"/>
      <c r="M29" s="44"/>
      <c r="N29" s="44"/>
      <c r="O29" s="44"/>
      <c r="P29" s="44"/>
      <c r="Q29" s="21" t="str">
        <f t="shared" si="2"/>
        <v/>
      </c>
    </row>
    <row r="30" spans="1:19" ht="17.149999999999999" customHeight="1">
      <c r="A30" s="40" t="str">
        <f>IF($T$7="","",$T$7+22)</f>
        <v/>
      </c>
      <c r="B30" s="40"/>
      <c r="C30" s="22" t="str">
        <f t="shared" si="0"/>
        <v/>
      </c>
      <c r="D30" s="41"/>
      <c r="E30" s="42"/>
      <c r="F30" s="42"/>
      <c r="G30" s="23"/>
      <c r="H30" s="23"/>
      <c r="I30" s="43" t="str">
        <f>IF(COUNTIFS($G30,"&lt;&gt;",$D30,"&lt;&gt;",$H30,"&lt;&gt;"),$G30-$D30-$H30,"")</f>
        <v/>
      </c>
      <c r="J30" s="43"/>
      <c r="K30" s="43"/>
      <c r="L30" s="44"/>
      <c r="M30" s="44"/>
      <c r="N30" s="44"/>
      <c r="O30" s="44"/>
      <c r="P30" s="44"/>
      <c r="Q30" s="21" t="str">
        <f t="shared" si="2"/>
        <v/>
      </c>
    </row>
    <row r="31" spans="1:19" ht="17.149999999999999" customHeight="1">
      <c r="A31" s="40" t="str">
        <f>IF($T$7="","",$T$7+23)</f>
        <v/>
      </c>
      <c r="B31" s="40"/>
      <c r="C31" s="22" t="str">
        <f t="shared" si="0"/>
        <v/>
      </c>
      <c r="D31" s="41"/>
      <c r="E31" s="42"/>
      <c r="F31" s="42"/>
      <c r="G31" s="23"/>
      <c r="H31" s="23"/>
      <c r="I31" s="50" t="str">
        <f t="shared" si="1"/>
        <v/>
      </c>
      <c r="J31" s="50"/>
      <c r="K31" s="50"/>
      <c r="L31" s="44"/>
      <c r="M31" s="44"/>
      <c r="N31" s="44"/>
      <c r="O31" s="44"/>
      <c r="P31" s="44"/>
      <c r="Q31" s="21" t="str">
        <f t="shared" si="2"/>
        <v/>
      </c>
    </row>
    <row r="32" spans="1:19" ht="17.149999999999999" customHeight="1">
      <c r="A32" s="40" t="str">
        <f>IF($T$7="","",$T$7+24)</f>
        <v/>
      </c>
      <c r="B32" s="40"/>
      <c r="C32" s="22" t="str">
        <f t="shared" si="0"/>
        <v/>
      </c>
      <c r="D32" s="41"/>
      <c r="E32" s="42"/>
      <c r="F32" s="42"/>
      <c r="G32" s="23"/>
      <c r="H32" s="23"/>
      <c r="I32" s="43" t="str">
        <f t="shared" si="1"/>
        <v/>
      </c>
      <c r="J32" s="43"/>
      <c r="K32" s="43"/>
      <c r="L32" s="44"/>
      <c r="M32" s="44"/>
      <c r="N32" s="44"/>
      <c r="O32" s="44"/>
      <c r="P32" s="44"/>
      <c r="Q32" s="21" t="str">
        <f t="shared" si="2"/>
        <v/>
      </c>
    </row>
    <row r="33" spans="1:18" ht="17.149999999999999" customHeight="1">
      <c r="A33" s="40" t="str">
        <f>IF($T$7="","",$T$7+25)</f>
        <v/>
      </c>
      <c r="B33" s="40"/>
      <c r="C33" s="22" t="str">
        <f t="shared" si="0"/>
        <v/>
      </c>
      <c r="D33" s="41"/>
      <c r="E33" s="42"/>
      <c r="F33" s="42"/>
      <c r="G33" s="23"/>
      <c r="H33" s="23"/>
      <c r="I33" s="43" t="str">
        <f t="shared" si="1"/>
        <v/>
      </c>
      <c r="J33" s="43"/>
      <c r="K33" s="43"/>
      <c r="L33" s="44"/>
      <c r="M33" s="44"/>
      <c r="N33" s="44"/>
      <c r="O33" s="44"/>
      <c r="P33" s="44"/>
      <c r="Q33" s="21" t="str">
        <f t="shared" si="2"/>
        <v/>
      </c>
    </row>
    <row r="34" spans="1:18" ht="17.149999999999999" customHeight="1">
      <c r="A34" s="40" t="str">
        <f>IF($T$7="","",$T$7+26)</f>
        <v/>
      </c>
      <c r="B34" s="40"/>
      <c r="C34" s="22" t="str">
        <f t="shared" si="0"/>
        <v/>
      </c>
      <c r="D34" s="41"/>
      <c r="E34" s="42"/>
      <c r="F34" s="42"/>
      <c r="G34" s="23"/>
      <c r="H34" s="23"/>
      <c r="I34" s="43" t="str">
        <f>IF(COUNTIFS($G34,"&lt;&gt;",$D34,"&lt;&gt;",$H34,"&lt;&gt;"),$G34-$D34-$H34,"")</f>
        <v/>
      </c>
      <c r="J34" s="43"/>
      <c r="K34" s="43"/>
      <c r="L34" s="44"/>
      <c r="M34" s="44"/>
      <c r="N34" s="44"/>
      <c r="O34" s="44"/>
      <c r="P34" s="44"/>
      <c r="Q34" s="21" t="str">
        <f t="shared" si="2"/>
        <v/>
      </c>
    </row>
    <row r="35" spans="1:18" ht="17.149999999999999" customHeight="1">
      <c r="A35" s="40" t="str">
        <f>IF($T$7="","",$T$7+27)</f>
        <v/>
      </c>
      <c r="B35" s="40"/>
      <c r="C35" s="22" t="str">
        <f t="shared" si="0"/>
        <v/>
      </c>
      <c r="D35" s="41"/>
      <c r="E35" s="42"/>
      <c r="F35" s="42"/>
      <c r="G35" s="23"/>
      <c r="H35" s="23"/>
      <c r="I35" s="43" t="str">
        <f>IF(COUNTIFS($G35,"&lt;&gt;",$D35,"&lt;&gt;",$H35,"&lt;&gt;"),$G35-$D35-$H35,"")</f>
        <v/>
      </c>
      <c r="J35" s="43"/>
      <c r="K35" s="43"/>
      <c r="L35" s="44"/>
      <c r="M35" s="44"/>
      <c r="N35" s="44"/>
      <c r="O35" s="44"/>
      <c r="P35" s="44"/>
      <c r="Q35" s="21" t="str">
        <f t="shared" si="2"/>
        <v/>
      </c>
    </row>
    <row r="36" spans="1:18" ht="17.149999999999999" customHeight="1">
      <c r="A36" s="40" t="str">
        <f>IF($T$7="","",IF($T$7+28&gt;$T$8,"",$T$7+28))</f>
        <v/>
      </c>
      <c r="B36" s="40"/>
      <c r="C36" s="22" t="str">
        <f>IF($T$7="","",IF($A36="","",CHOOSE(WEEKDAY($A36),"日","月","火","水","木","金","土")))</f>
        <v/>
      </c>
      <c r="D36" s="41"/>
      <c r="E36" s="42"/>
      <c r="F36" s="42"/>
      <c r="G36" s="23"/>
      <c r="H36" s="23"/>
      <c r="I36" s="43" t="str">
        <f>IF(COUNTIFS($G36,"&lt;&gt;",$D36,"&lt;&gt;",$H36,"&lt;&gt;"),$G36-$D36-$H36,"")</f>
        <v/>
      </c>
      <c r="J36" s="43"/>
      <c r="K36" s="43"/>
      <c r="L36" s="44"/>
      <c r="M36" s="44"/>
      <c r="N36" s="44"/>
      <c r="O36" s="44"/>
      <c r="P36" s="44"/>
      <c r="Q36" s="21" t="str">
        <f t="shared" si="2"/>
        <v/>
      </c>
    </row>
    <row r="37" spans="1:18" ht="17.149999999999999" customHeight="1">
      <c r="A37" s="40" t="str">
        <f>IF($T$7="","",IF($T$7+29&gt;$T$8,"",$T$7+29))</f>
        <v/>
      </c>
      <c r="B37" s="40"/>
      <c r="C37" s="22" t="str">
        <f>IF($T$7="","",IF($A37="","",CHOOSE(WEEKDAY($A37),"日","月","火","水","木","金","土")))</f>
        <v/>
      </c>
      <c r="D37" s="41"/>
      <c r="E37" s="42"/>
      <c r="F37" s="42"/>
      <c r="G37" s="23"/>
      <c r="H37" s="23"/>
      <c r="I37" s="43" t="str">
        <f t="shared" si="1"/>
        <v/>
      </c>
      <c r="J37" s="43"/>
      <c r="K37" s="43"/>
      <c r="L37" s="44"/>
      <c r="M37" s="44"/>
      <c r="N37" s="44"/>
      <c r="O37" s="44"/>
      <c r="P37" s="44"/>
      <c r="Q37" s="21" t="str">
        <f t="shared" si="2"/>
        <v/>
      </c>
    </row>
    <row r="38" spans="1:18" ht="17.149999999999999" customHeight="1" thickBot="1">
      <c r="A38" s="45" t="str">
        <f>IF($T$7="","",IF($T$7+30&gt;$T$8,"",$T$7+30))</f>
        <v/>
      </c>
      <c r="B38" s="45"/>
      <c r="C38" s="24" t="str">
        <f>IF($T$7="","",IF($A38="","",CHOOSE(WEEKDAY($A38),"日","月","火","水","木","金","土")))</f>
        <v/>
      </c>
      <c r="D38" s="46"/>
      <c r="E38" s="47"/>
      <c r="F38" s="47"/>
      <c r="G38" s="25"/>
      <c r="H38" s="25"/>
      <c r="I38" s="48" t="str">
        <f t="shared" si="1"/>
        <v/>
      </c>
      <c r="J38" s="48"/>
      <c r="K38" s="48"/>
      <c r="L38" s="49"/>
      <c r="M38" s="49"/>
      <c r="N38" s="49"/>
      <c r="O38" s="49"/>
      <c r="P38" s="49"/>
      <c r="Q38" s="21" t="str">
        <f t="shared" si="2"/>
        <v/>
      </c>
    </row>
    <row r="39" spans="1:18" ht="17.149999999999999" customHeight="1" thickBot="1">
      <c r="A39" s="28"/>
      <c r="B39" s="28"/>
      <c r="C39" s="28"/>
      <c r="D39" s="28"/>
      <c r="E39" s="28"/>
      <c r="F39" s="28"/>
      <c r="G39" s="28"/>
      <c r="H39" s="28"/>
      <c r="I39" s="28"/>
      <c r="J39" s="28"/>
      <c r="K39" s="28"/>
      <c r="L39" s="28"/>
      <c r="M39" s="28"/>
      <c r="N39" s="28"/>
      <c r="O39" s="28"/>
      <c r="P39" s="28"/>
    </row>
    <row r="40" spans="1:18" ht="17.149999999999999" customHeight="1" thickBot="1">
      <c r="A40" s="36" t="s">
        <v>41</v>
      </c>
      <c r="B40" s="36"/>
      <c r="C40" s="36"/>
      <c r="D40" s="36"/>
      <c r="E40" s="36"/>
      <c r="F40" s="36"/>
      <c r="G40" s="36"/>
      <c r="H40" s="36"/>
      <c r="I40" s="36"/>
      <c r="J40" s="36"/>
      <c r="K40" s="36"/>
      <c r="L40" s="36"/>
      <c r="M40" s="36"/>
      <c r="N40" s="36"/>
      <c r="O40" s="36"/>
      <c r="P40" s="36"/>
    </row>
    <row r="41" spans="1:18" ht="17.149999999999999" customHeight="1">
      <c r="A41" s="37"/>
      <c r="B41" s="37"/>
      <c r="C41" s="37"/>
      <c r="D41" s="37"/>
      <c r="E41" s="37"/>
      <c r="F41" s="37"/>
      <c r="G41" s="37"/>
      <c r="H41" s="37"/>
      <c r="I41" s="37"/>
      <c r="J41" s="37"/>
      <c r="K41" s="37"/>
      <c r="L41" s="37"/>
      <c r="M41" s="37"/>
      <c r="N41" s="37"/>
      <c r="O41" s="37"/>
      <c r="P41" s="37"/>
    </row>
    <row r="42" spans="1:18" ht="17.149999999999999" customHeight="1">
      <c r="A42" s="38"/>
      <c r="B42" s="38"/>
      <c r="C42" s="38"/>
      <c r="D42" s="38"/>
      <c r="E42" s="38"/>
      <c r="F42" s="38"/>
      <c r="G42" s="38"/>
      <c r="H42" s="38"/>
      <c r="I42" s="38"/>
      <c r="J42" s="38"/>
      <c r="K42" s="38"/>
      <c r="L42" s="38"/>
      <c r="M42" s="38"/>
      <c r="N42" s="38"/>
      <c r="O42" s="38"/>
      <c r="P42" s="38"/>
    </row>
    <row r="43" spans="1:18" ht="17.149999999999999" customHeight="1">
      <c r="A43" s="38"/>
      <c r="B43" s="38"/>
      <c r="C43" s="38"/>
      <c r="D43" s="38"/>
      <c r="E43" s="38"/>
      <c r="F43" s="38"/>
      <c r="G43" s="38"/>
      <c r="H43" s="38"/>
      <c r="I43" s="38"/>
      <c r="J43" s="38"/>
      <c r="K43" s="38"/>
      <c r="L43" s="38"/>
      <c r="M43" s="38"/>
      <c r="N43" s="38"/>
      <c r="O43" s="38"/>
      <c r="P43" s="38"/>
    </row>
    <row r="44" spans="1:18" ht="17.149999999999999" customHeight="1" thickBot="1">
      <c r="A44" s="39"/>
      <c r="B44" s="39"/>
      <c r="C44" s="39"/>
      <c r="D44" s="39"/>
      <c r="E44" s="39"/>
      <c r="F44" s="39"/>
      <c r="G44" s="39"/>
      <c r="H44" s="39"/>
      <c r="I44" s="39"/>
      <c r="J44" s="39"/>
      <c r="K44" s="39"/>
      <c r="L44" s="39"/>
      <c r="M44" s="39"/>
      <c r="N44" s="39"/>
      <c r="O44" s="39"/>
      <c r="P44" s="39"/>
    </row>
    <row r="45" spans="1:18" ht="17.149999999999999" customHeight="1"/>
    <row r="46" spans="1:18" ht="17.149999999999999" customHeight="1"/>
    <row r="47" spans="1:18" ht="16" thickBot="1">
      <c r="A47" s="1" t="s">
        <v>3</v>
      </c>
      <c r="B47" s="1"/>
      <c r="C47" s="1"/>
      <c r="D47" s="1"/>
      <c r="E47" s="1"/>
      <c r="F47" s="1"/>
      <c r="G47" s="1"/>
      <c r="H47" s="1"/>
      <c r="I47" s="10" t="s">
        <v>4</v>
      </c>
      <c r="J47" s="1"/>
      <c r="K47" s="1"/>
      <c r="L47" s="1"/>
      <c r="M47" s="1"/>
      <c r="N47" s="1"/>
      <c r="O47" s="1"/>
      <c r="P47" s="1"/>
      <c r="Q47" s="26"/>
      <c r="R47" s="26"/>
    </row>
    <row r="48" spans="1:18" ht="16" thickBot="1">
      <c r="A48" s="34" t="s">
        <v>5</v>
      </c>
      <c r="B48" s="34"/>
      <c r="C48" s="3" t="s">
        <v>6</v>
      </c>
      <c r="D48" s="3" t="s">
        <v>7</v>
      </c>
      <c r="E48" s="35" t="s">
        <v>8</v>
      </c>
      <c r="F48" s="35"/>
      <c r="G48" s="35"/>
      <c r="H48" s="10"/>
      <c r="I48" s="2" t="s">
        <v>5</v>
      </c>
      <c r="J48" s="3" t="s">
        <v>6</v>
      </c>
      <c r="K48" s="3" t="s">
        <v>7</v>
      </c>
      <c r="L48" s="35" t="s">
        <v>8</v>
      </c>
      <c r="M48" s="35"/>
      <c r="N48" s="35"/>
      <c r="O48" s="1"/>
      <c r="P48" s="1"/>
      <c r="Q48" s="26"/>
      <c r="R48" s="26"/>
    </row>
    <row r="49" spans="1:18">
      <c r="A49" s="31">
        <v>1</v>
      </c>
      <c r="B49" s="31"/>
      <c r="C49" s="5">
        <v>1</v>
      </c>
      <c r="D49" s="5">
        <v>1</v>
      </c>
      <c r="E49" s="32" t="s">
        <v>9</v>
      </c>
      <c r="F49" s="32"/>
      <c r="G49" s="32"/>
      <c r="H49" s="27">
        <f t="shared" ref="H49:H88" si="3">IF($C49="","",IF($D49="","",DATE($B$2,$C49,$D49)))</f>
        <v>1</v>
      </c>
      <c r="I49" s="4">
        <v>1</v>
      </c>
      <c r="J49" s="5">
        <v>1</v>
      </c>
      <c r="K49" s="5">
        <v>18</v>
      </c>
      <c r="L49" s="32" t="s">
        <v>10</v>
      </c>
      <c r="M49" s="32"/>
      <c r="N49" s="32"/>
      <c r="O49" s="27">
        <f t="shared" ref="O49:O88" si="4">IF($J49="","",IF($K49="","",DATE($B$2,$J49,$K49)))</f>
        <v>18</v>
      </c>
      <c r="P49" s="1"/>
      <c r="Q49" s="26"/>
      <c r="R49" s="26"/>
    </row>
    <row r="50" spans="1:18">
      <c r="A50" s="31">
        <v>2</v>
      </c>
      <c r="B50" s="31"/>
      <c r="C50" s="5">
        <v>1</v>
      </c>
      <c r="D50" s="5">
        <v>13</v>
      </c>
      <c r="E50" s="32" t="s">
        <v>11</v>
      </c>
      <c r="F50" s="32"/>
      <c r="G50" s="32"/>
      <c r="H50" s="27">
        <f t="shared" si="3"/>
        <v>13</v>
      </c>
      <c r="I50" s="4">
        <v>2</v>
      </c>
      <c r="J50" s="5">
        <v>2</v>
      </c>
      <c r="K50" s="5">
        <v>15</v>
      </c>
      <c r="L50" s="32" t="s">
        <v>10</v>
      </c>
      <c r="M50" s="32"/>
      <c r="N50" s="32"/>
      <c r="O50" s="27">
        <f t="shared" si="4"/>
        <v>46</v>
      </c>
      <c r="P50" s="1"/>
      <c r="Q50" s="26"/>
      <c r="R50" s="26"/>
    </row>
    <row r="51" spans="1:18">
      <c r="A51" s="31">
        <v>3</v>
      </c>
      <c r="B51" s="31"/>
      <c r="C51" s="5">
        <v>2</v>
      </c>
      <c r="D51" s="5">
        <v>11</v>
      </c>
      <c r="E51" s="32" t="s">
        <v>12</v>
      </c>
      <c r="F51" s="32"/>
      <c r="G51" s="32"/>
      <c r="H51" s="27">
        <f t="shared" si="3"/>
        <v>42</v>
      </c>
      <c r="I51" s="4">
        <v>3</v>
      </c>
      <c r="J51" s="5">
        <v>2</v>
      </c>
      <c r="K51" s="5">
        <v>29</v>
      </c>
      <c r="L51" s="32" t="s">
        <v>10</v>
      </c>
      <c r="M51" s="32"/>
      <c r="N51" s="32"/>
      <c r="O51" s="27">
        <f t="shared" si="4"/>
        <v>60</v>
      </c>
      <c r="P51" s="1"/>
      <c r="Q51" s="26"/>
      <c r="R51" s="26"/>
    </row>
    <row r="52" spans="1:18">
      <c r="A52" s="31">
        <v>4</v>
      </c>
      <c r="B52" s="31"/>
      <c r="C52" s="5">
        <v>2</v>
      </c>
      <c r="D52" s="5">
        <v>23</v>
      </c>
      <c r="E52" s="32" t="s">
        <v>25</v>
      </c>
      <c r="F52" s="32"/>
      <c r="G52" s="32"/>
      <c r="H52" s="27">
        <f t="shared" si="3"/>
        <v>54</v>
      </c>
      <c r="I52" s="4">
        <v>4</v>
      </c>
      <c r="J52" s="5">
        <v>5</v>
      </c>
      <c r="K52" s="5">
        <v>2</v>
      </c>
      <c r="L52" s="32" t="s">
        <v>10</v>
      </c>
      <c r="M52" s="32"/>
      <c r="N52" s="32"/>
      <c r="O52" s="27">
        <f t="shared" si="4"/>
        <v>123</v>
      </c>
      <c r="P52" s="1"/>
      <c r="Q52" s="26"/>
      <c r="R52" s="26"/>
    </row>
    <row r="53" spans="1:18">
      <c r="A53" s="31">
        <v>5</v>
      </c>
      <c r="B53" s="31"/>
      <c r="C53" s="5">
        <v>3</v>
      </c>
      <c r="D53" s="5">
        <v>20</v>
      </c>
      <c r="E53" s="32" t="s">
        <v>13</v>
      </c>
      <c r="F53" s="32"/>
      <c r="G53" s="32"/>
      <c r="H53" s="27">
        <f t="shared" si="3"/>
        <v>80</v>
      </c>
      <c r="I53" s="4">
        <v>5</v>
      </c>
      <c r="J53" s="5">
        <v>5</v>
      </c>
      <c r="K53" s="5">
        <v>9</v>
      </c>
      <c r="L53" s="32" t="s">
        <v>10</v>
      </c>
      <c r="M53" s="32"/>
      <c r="N53" s="32"/>
      <c r="O53" s="27">
        <f t="shared" si="4"/>
        <v>130</v>
      </c>
      <c r="P53" s="1"/>
      <c r="Q53" s="26"/>
      <c r="R53" s="26"/>
    </row>
    <row r="54" spans="1:18">
      <c r="A54" s="31">
        <v>6</v>
      </c>
      <c r="B54" s="31"/>
      <c r="C54" s="5">
        <v>4</v>
      </c>
      <c r="D54" s="5">
        <v>29</v>
      </c>
      <c r="E54" s="32" t="s">
        <v>14</v>
      </c>
      <c r="F54" s="32"/>
      <c r="G54" s="32"/>
      <c r="H54" s="27">
        <f t="shared" si="3"/>
        <v>120</v>
      </c>
      <c r="I54" s="4">
        <v>6</v>
      </c>
      <c r="J54" s="5"/>
      <c r="K54" s="5"/>
      <c r="L54" s="32" t="s">
        <v>10</v>
      </c>
      <c r="M54" s="32"/>
      <c r="N54" s="32"/>
      <c r="O54" s="27" t="str">
        <f t="shared" si="4"/>
        <v/>
      </c>
      <c r="P54" s="1"/>
      <c r="Q54" s="26"/>
      <c r="R54" s="26"/>
    </row>
    <row r="55" spans="1:18">
      <c r="A55" s="31">
        <v>7</v>
      </c>
      <c r="B55" s="31"/>
      <c r="C55" s="5">
        <v>5</v>
      </c>
      <c r="D55" s="5">
        <v>3</v>
      </c>
      <c r="E55" s="32" t="s">
        <v>15</v>
      </c>
      <c r="F55" s="32"/>
      <c r="G55" s="32"/>
      <c r="H55" s="27">
        <f t="shared" si="3"/>
        <v>124</v>
      </c>
      <c r="I55" s="4">
        <v>7</v>
      </c>
      <c r="J55" s="5">
        <v>9</v>
      </c>
      <c r="K55" s="5">
        <v>26</v>
      </c>
      <c r="L55" s="32" t="s">
        <v>10</v>
      </c>
      <c r="M55" s="32"/>
      <c r="N55" s="32"/>
      <c r="O55" s="27">
        <f t="shared" si="4"/>
        <v>270</v>
      </c>
      <c r="P55" s="1"/>
      <c r="Q55" s="26"/>
      <c r="R55" s="26"/>
    </row>
    <row r="56" spans="1:18">
      <c r="A56" s="31">
        <v>8</v>
      </c>
      <c r="B56" s="31"/>
      <c r="C56" s="5">
        <v>5</v>
      </c>
      <c r="D56" s="5">
        <v>4</v>
      </c>
      <c r="E56" s="32" t="s">
        <v>16</v>
      </c>
      <c r="F56" s="32"/>
      <c r="G56" s="32"/>
      <c r="H56" s="27">
        <f t="shared" si="3"/>
        <v>125</v>
      </c>
      <c r="I56" s="4">
        <v>8</v>
      </c>
      <c r="J56" s="5">
        <v>11</v>
      </c>
      <c r="K56" s="5">
        <v>7</v>
      </c>
      <c r="L56" s="32" t="s">
        <v>10</v>
      </c>
      <c r="M56" s="32"/>
      <c r="N56" s="32"/>
      <c r="O56" s="27">
        <f t="shared" si="4"/>
        <v>312</v>
      </c>
      <c r="P56" s="1"/>
      <c r="Q56" s="26"/>
      <c r="R56" s="26"/>
    </row>
    <row r="57" spans="1:18">
      <c r="A57" s="31">
        <v>9</v>
      </c>
      <c r="B57" s="31"/>
      <c r="C57" s="5">
        <v>5</v>
      </c>
      <c r="D57" s="5">
        <v>5</v>
      </c>
      <c r="E57" s="32" t="s">
        <v>17</v>
      </c>
      <c r="F57" s="32"/>
      <c r="G57" s="32"/>
      <c r="H57" s="27">
        <f t="shared" si="3"/>
        <v>126</v>
      </c>
      <c r="I57" s="4">
        <v>9</v>
      </c>
      <c r="J57" s="5">
        <v>11</v>
      </c>
      <c r="K57" s="5">
        <v>28</v>
      </c>
      <c r="L57" s="32" t="s">
        <v>10</v>
      </c>
      <c r="M57" s="32"/>
      <c r="N57" s="32"/>
      <c r="O57" s="27">
        <f t="shared" si="4"/>
        <v>333</v>
      </c>
      <c r="P57" s="1"/>
      <c r="Q57" s="26"/>
      <c r="R57" s="26"/>
    </row>
    <row r="58" spans="1:18">
      <c r="A58" s="31">
        <v>10</v>
      </c>
      <c r="B58" s="31"/>
      <c r="C58" s="5">
        <v>7</v>
      </c>
      <c r="D58" s="5">
        <v>23</v>
      </c>
      <c r="E58" s="32" t="s">
        <v>18</v>
      </c>
      <c r="F58" s="32"/>
      <c r="G58" s="32"/>
      <c r="H58" s="27">
        <f t="shared" si="3"/>
        <v>205</v>
      </c>
      <c r="I58" s="4">
        <v>10</v>
      </c>
      <c r="J58" s="5"/>
      <c r="K58" s="5"/>
      <c r="L58" s="32" t="s">
        <v>10</v>
      </c>
      <c r="M58" s="32"/>
      <c r="N58" s="32"/>
      <c r="O58" s="27" t="str">
        <f t="shared" si="4"/>
        <v/>
      </c>
      <c r="P58" s="1"/>
      <c r="Q58" s="26"/>
      <c r="R58" s="26"/>
    </row>
    <row r="59" spans="1:18">
      <c r="A59" s="31">
        <v>11</v>
      </c>
      <c r="B59" s="31"/>
      <c r="C59" s="5">
        <v>8</v>
      </c>
      <c r="D59" s="5">
        <v>10</v>
      </c>
      <c r="E59" s="32" t="s">
        <v>19</v>
      </c>
      <c r="F59" s="32"/>
      <c r="G59" s="32"/>
      <c r="H59" s="27">
        <f t="shared" si="3"/>
        <v>223</v>
      </c>
      <c r="I59" s="4">
        <v>11</v>
      </c>
      <c r="J59" s="5"/>
      <c r="K59" s="5"/>
      <c r="L59" s="32" t="s">
        <v>10</v>
      </c>
      <c r="M59" s="32"/>
      <c r="N59" s="32"/>
      <c r="O59" s="27" t="str">
        <f t="shared" si="4"/>
        <v/>
      </c>
      <c r="P59" s="1"/>
      <c r="Q59" s="26"/>
      <c r="R59" s="26"/>
    </row>
    <row r="60" spans="1:18">
      <c r="A60" s="31">
        <v>12</v>
      </c>
      <c r="B60" s="31"/>
      <c r="C60" s="5">
        <v>9</v>
      </c>
      <c r="D60" s="5">
        <v>21</v>
      </c>
      <c r="E60" s="32" t="s">
        <v>20</v>
      </c>
      <c r="F60" s="32"/>
      <c r="G60" s="32"/>
      <c r="H60" s="27">
        <f t="shared" si="3"/>
        <v>265</v>
      </c>
      <c r="I60" s="4">
        <v>12</v>
      </c>
      <c r="J60" s="5"/>
      <c r="K60" s="5"/>
      <c r="L60" s="32" t="s">
        <v>10</v>
      </c>
      <c r="M60" s="32"/>
      <c r="N60" s="32"/>
      <c r="O60" s="27" t="str">
        <f t="shared" si="4"/>
        <v/>
      </c>
      <c r="P60" s="1"/>
      <c r="Q60" s="26"/>
      <c r="R60" s="26"/>
    </row>
    <row r="61" spans="1:18">
      <c r="A61" s="31">
        <v>13</v>
      </c>
      <c r="B61" s="31"/>
      <c r="C61" s="5">
        <v>9</v>
      </c>
      <c r="D61" s="5">
        <v>22</v>
      </c>
      <c r="E61" s="32" t="s">
        <v>21</v>
      </c>
      <c r="F61" s="32"/>
      <c r="G61" s="32"/>
      <c r="H61" s="27">
        <f t="shared" si="3"/>
        <v>266</v>
      </c>
      <c r="I61" s="4">
        <v>13</v>
      </c>
      <c r="J61" s="5"/>
      <c r="K61" s="5"/>
      <c r="L61" s="33"/>
      <c r="M61" s="33"/>
      <c r="N61" s="33"/>
      <c r="O61" s="27" t="str">
        <f t="shared" si="4"/>
        <v/>
      </c>
      <c r="P61" s="1"/>
      <c r="Q61" s="26"/>
      <c r="R61" s="26"/>
    </row>
    <row r="62" spans="1:18">
      <c r="A62" s="31">
        <v>14</v>
      </c>
      <c r="B62" s="31"/>
      <c r="C62" s="5">
        <v>7</v>
      </c>
      <c r="D62" s="5">
        <v>24</v>
      </c>
      <c r="E62" s="32" t="s">
        <v>59</v>
      </c>
      <c r="F62" s="32"/>
      <c r="G62" s="32"/>
      <c r="H62" s="27">
        <f t="shared" si="3"/>
        <v>206</v>
      </c>
      <c r="I62" s="4">
        <v>14</v>
      </c>
      <c r="J62" s="5"/>
      <c r="K62" s="5"/>
      <c r="L62" s="32" t="s">
        <v>23</v>
      </c>
      <c r="M62" s="32"/>
      <c r="N62" s="32"/>
      <c r="O62" s="27" t="str">
        <f t="shared" si="4"/>
        <v/>
      </c>
      <c r="P62" s="1"/>
      <c r="Q62" s="26"/>
      <c r="R62" s="26"/>
    </row>
    <row r="63" spans="1:18">
      <c r="A63" s="31">
        <v>15</v>
      </c>
      <c r="B63" s="31"/>
      <c r="C63" s="5">
        <v>11</v>
      </c>
      <c r="D63" s="5">
        <v>3</v>
      </c>
      <c r="E63" s="32" t="s">
        <v>22</v>
      </c>
      <c r="F63" s="32"/>
      <c r="G63" s="32"/>
      <c r="H63" s="27">
        <f t="shared" si="3"/>
        <v>308</v>
      </c>
      <c r="I63" s="4">
        <v>15</v>
      </c>
      <c r="J63" s="5"/>
      <c r="K63" s="5"/>
      <c r="L63" s="32" t="s">
        <v>23</v>
      </c>
      <c r="M63" s="32"/>
      <c r="N63" s="32"/>
      <c r="O63" s="27" t="str">
        <f t="shared" si="4"/>
        <v/>
      </c>
      <c r="P63" s="1"/>
      <c r="Q63" s="26"/>
      <c r="R63" s="26"/>
    </row>
    <row r="64" spans="1:18">
      <c r="A64" s="31">
        <v>16</v>
      </c>
      <c r="B64" s="31"/>
      <c r="C64" s="5">
        <v>11</v>
      </c>
      <c r="D64" s="5">
        <v>23</v>
      </c>
      <c r="E64" s="32" t="s">
        <v>24</v>
      </c>
      <c r="F64" s="32"/>
      <c r="G64" s="32"/>
      <c r="H64" s="27">
        <f t="shared" si="3"/>
        <v>328</v>
      </c>
      <c r="I64" s="4">
        <v>16</v>
      </c>
      <c r="J64" s="5"/>
      <c r="K64" s="5"/>
      <c r="L64" s="32" t="s">
        <v>23</v>
      </c>
      <c r="M64" s="32"/>
      <c r="N64" s="32"/>
      <c r="O64" s="27" t="str">
        <f t="shared" si="4"/>
        <v/>
      </c>
      <c r="P64" s="1"/>
      <c r="Q64" s="26"/>
      <c r="R64" s="26"/>
    </row>
    <row r="65" spans="1:18">
      <c r="A65" s="31">
        <v>17</v>
      </c>
      <c r="B65" s="31"/>
      <c r="C65" s="5"/>
      <c r="D65" s="5"/>
      <c r="E65" s="33"/>
      <c r="F65" s="33"/>
      <c r="G65" s="33"/>
      <c r="H65" s="27" t="str">
        <f t="shared" si="3"/>
        <v/>
      </c>
      <c r="I65" s="4">
        <v>17</v>
      </c>
      <c r="J65" s="5"/>
      <c r="K65" s="5"/>
      <c r="L65" s="33"/>
      <c r="M65" s="33"/>
      <c r="N65" s="33"/>
      <c r="O65" s="27" t="str">
        <f t="shared" si="4"/>
        <v/>
      </c>
      <c r="P65" s="1"/>
      <c r="Q65" s="26"/>
      <c r="R65" s="26"/>
    </row>
    <row r="66" spans="1:18">
      <c r="A66" s="31">
        <v>18</v>
      </c>
      <c r="B66" s="31"/>
      <c r="C66" s="5">
        <v>8</v>
      </c>
      <c r="D66" s="5">
        <v>13</v>
      </c>
      <c r="E66" s="32" t="s">
        <v>26</v>
      </c>
      <c r="F66" s="32"/>
      <c r="G66" s="32"/>
      <c r="H66" s="27">
        <f t="shared" si="3"/>
        <v>226</v>
      </c>
      <c r="I66" s="4">
        <v>18</v>
      </c>
      <c r="J66" s="5"/>
      <c r="K66" s="5"/>
      <c r="L66" s="33"/>
      <c r="M66" s="33"/>
      <c r="N66" s="33"/>
      <c r="O66" s="27" t="str">
        <f t="shared" si="4"/>
        <v/>
      </c>
      <c r="P66" s="1"/>
      <c r="Q66" s="26"/>
      <c r="R66" s="26"/>
    </row>
    <row r="67" spans="1:18">
      <c r="A67" s="31">
        <v>19</v>
      </c>
      <c r="B67" s="31"/>
      <c r="C67" s="5">
        <v>8</v>
      </c>
      <c r="D67" s="5">
        <v>14</v>
      </c>
      <c r="E67" s="32" t="s">
        <v>27</v>
      </c>
      <c r="F67" s="32"/>
      <c r="G67" s="32"/>
      <c r="H67" s="27">
        <f t="shared" si="3"/>
        <v>227</v>
      </c>
      <c r="I67" s="4">
        <v>19</v>
      </c>
      <c r="J67" s="5"/>
      <c r="K67" s="5"/>
      <c r="L67" s="33"/>
      <c r="M67" s="33"/>
      <c r="N67" s="33"/>
      <c r="O67" s="27" t="str">
        <f t="shared" si="4"/>
        <v/>
      </c>
      <c r="P67" s="1"/>
      <c r="Q67" s="26"/>
      <c r="R67" s="26"/>
    </row>
    <row r="68" spans="1:18">
      <c r="A68" s="31">
        <v>20</v>
      </c>
      <c r="B68" s="31"/>
      <c r="C68" s="5">
        <v>8</v>
      </c>
      <c r="D68" s="5">
        <v>15</v>
      </c>
      <c r="E68" s="32" t="s">
        <v>28</v>
      </c>
      <c r="F68" s="32"/>
      <c r="G68" s="32"/>
      <c r="H68" s="27">
        <f t="shared" si="3"/>
        <v>228</v>
      </c>
      <c r="I68" s="4">
        <v>20</v>
      </c>
      <c r="J68" s="5"/>
      <c r="K68" s="5"/>
      <c r="L68" s="33"/>
      <c r="M68" s="33"/>
      <c r="N68" s="33"/>
      <c r="O68" s="27" t="str">
        <f t="shared" si="4"/>
        <v/>
      </c>
      <c r="P68" s="1"/>
      <c r="Q68" s="26"/>
      <c r="R68" s="26"/>
    </row>
    <row r="69" spans="1:18">
      <c r="A69" s="31">
        <v>21</v>
      </c>
      <c r="B69" s="31"/>
      <c r="C69" s="5"/>
      <c r="D69" s="5"/>
      <c r="E69" s="33"/>
      <c r="F69" s="33"/>
      <c r="G69" s="33"/>
      <c r="H69" s="27" t="str">
        <f t="shared" si="3"/>
        <v/>
      </c>
      <c r="I69" s="4">
        <v>21</v>
      </c>
      <c r="J69" s="5"/>
      <c r="K69" s="5"/>
      <c r="L69" s="33"/>
      <c r="M69" s="33"/>
      <c r="N69" s="33"/>
      <c r="O69" s="27" t="str">
        <f t="shared" si="4"/>
        <v/>
      </c>
      <c r="P69" s="1"/>
      <c r="Q69" s="26"/>
      <c r="R69" s="26"/>
    </row>
    <row r="70" spans="1:18">
      <c r="A70" s="31">
        <v>22</v>
      </c>
      <c r="B70" s="31"/>
      <c r="C70" s="5">
        <v>12</v>
      </c>
      <c r="D70" s="5">
        <v>28</v>
      </c>
      <c r="E70" s="32" t="s">
        <v>29</v>
      </c>
      <c r="F70" s="32"/>
      <c r="G70" s="32"/>
      <c r="H70" s="27">
        <f t="shared" si="3"/>
        <v>363</v>
      </c>
      <c r="I70" s="4">
        <v>22</v>
      </c>
      <c r="J70" s="5"/>
      <c r="K70" s="5"/>
      <c r="L70" s="33"/>
      <c r="M70" s="33"/>
      <c r="N70" s="33"/>
      <c r="O70" s="27" t="str">
        <f t="shared" si="4"/>
        <v/>
      </c>
      <c r="P70" s="1"/>
      <c r="Q70" s="26"/>
      <c r="R70" s="26"/>
    </row>
    <row r="71" spans="1:18">
      <c r="A71" s="31">
        <v>23</v>
      </c>
      <c r="B71" s="31"/>
      <c r="C71" s="5">
        <v>12</v>
      </c>
      <c r="D71" s="5">
        <v>29</v>
      </c>
      <c r="E71" s="32" t="s">
        <v>30</v>
      </c>
      <c r="F71" s="32"/>
      <c r="G71" s="32"/>
      <c r="H71" s="27">
        <f t="shared" si="3"/>
        <v>364</v>
      </c>
      <c r="I71" s="4">
        <v>23</v>
      </c>
      <c r="J71" s="5"/>
      <c r="K71" s="5"/>
      <c r="L71" s="33"/>
      <c r="M71" s="33"/>
      <c r="N71" s="33"/>
      <c r="O71" s="27" t="str">
        <f t="shared" si="4"/>
        <v/>
      </c>
      <c r="P71" s="1"/>
      <c r="Q71" s="26"/>
      <c r="R71" s="26"/>
    </row>
    <row r="72" spans="1:18">
      <c r="A72" s="31">
        <v>24</v>
      </c>
      <c r="B72" s="31"/>
      <c r="C72" s="5">
        <v>12</v>
      </c>
      <c r="D72" s="5">
        <v>30</v>
      </c>
      <c r="E72" s="32" t="s">
        <v>31</v>
      </c>
      <c r="F72" s="32"/>
      <c r="G72" s="32"/>
      <c r="H72" s="27">
        <f t="shared" si="3"/>
        <v>365</v>
      </c>
      <c r="I72" s="4">
        <v>24</v>
      </c>
      <c r="J72" s="5"/>
      <c r="K72" s="5"/>
      <c r="L72" s="33"/>
      <c r="M72" s="33"/>
      <c r="N72" s="33"/>
      <c r="O72" s="27" t="str">
        <f t="shared" si="4"/>
        <v/>
      </c>
      <c r="P72" s="1"/>
      <c r="Q72" s="26"/>
      <c r="R72" s="26"/>
    </row>
    <row r="73" spans="1:18">
      <c r="A73" s="31">
        <v>25</v>
      </c>
      <c r="B73" s="31"/>
      <c r="C73" s="5">
        <v>12</v>
      </c>
      <c r="D73" s="5">
        <v>31</v>
      </c>
      <c r="E73" s="32" t="s">
        <v>32</v>
      </c>
      <c r="F73" s="32"/>
      <c r="G73" s="32"/>
      <c r="H73" s="27">
        <f t="shared" si="3"/>
        <v>366</v>
      </c>
      <c r="I73" s="4">
        <v>25</v>
      </c>
      <c r="J73" s="5"/>
      <c r="K73" s="5"/>
      <c r="L73" s="33"/>
      <c r="M73" s="33"/>
      <c r="N73" s="33"/>
      <c r="O73" s="27" t="str">
        <f t="shared" si="4"/>
        <v/>
      </c>
      <c r="P73" s="1"/>
      <c r="Q73" s="26"/>
      <c r="R73" s="26"/>
    </row>
    <row r="74" spans="1:18">
      <c r="A74" s="31">
        <v>26</v>
      </c>
      <c r="B74" s="31"/>
      <c r="C74" s="5">
        <v>1</v>
      </c>
      <c r="D74" s="5">
        <v>2</v>
      </c>
      <c r="E74" s="32" t="s">
        <v>60</v>
      </c>
      <c r="F74" s="32"/>
      <c r="G74" s="32"/>
      <c r="H74" s="27">
        <f t="shared" si="3"/>
        <v>2</v>
      </c>
      <c r="I74" s="4">
        <v>26</v>
      </c>
      <c r="J74" s="5"/>
      <c r="K74" s="5"/>
      <c r="L74" s="33"/>
      <c r="M74" s="33"/>
      <c r="N74" s="33"/>
      <c r="O74" s="27" t="str">
        <f t="shared" si="4"/>
        <v/>
      </c>
      <c r="P74" s="1"/>
      <c r="Q74" s="26"/>
      <c r="R74" s="26"/>
    </row>
    <row r="75" spans="1:18">
      <c r="A75" s="31">
        <v>27</v>
      </c>
      <c r="B75" s="31"/>
      <c r="C75" s="5">
        <v>1</v>
      </c>
      <c r="D75" s="5">
        <v>3</v>
      </c>
      <c r="E75" s="32" t="s">
        <v>61</v>
      </c>
      <c r="F75" s="32"/>
      <c r="G75" s="32"/>
      <c r="H75" s="27">
        <f t="shared" si="3"/>
        <v>3</v>
      </c>
      <c r="I75" s="4">
        <v>27</v>
      </c>
      <c r="J75" s="5"/>
      <c r="K75" s="5"/>
      <c r="L75" s="33"/>
      <c r="M75" s="33"/>
      <c r="N75" s="33"/>
      <c r="O75" s="27" t="str">
        <f t="shared" si="4"/>
        <v/>
      </c>
      <c r="P75" s="1"/>
      <c r="Q75" s="26"/>
      <c r="R75" s="26"/>
    </row>
    <row r="76" spans="1:18">
      <c r="A76" s="31">
        <v>28</v>
      </c>
      <c r="B76" s="31"/>
      <c r="C76" s="5"/>
      <c r="D76" s="5"/>
      <c r="E76" s="33"/>
      <c r="F76" s="33"/>
      <c r="G76" s="33"/>
      <c r="H76" s="27" t="str">
        <f t="shared" si="3"/>
        <v/>
      </c>
      <c r="I76" s="4">
        <v>28</v>
      </c>
      <c r="J76" s="5"/>
      <c r="K76" s="5"/>
      <c r="L76" s="33"/>
      <c r="M76" s="33"/>
      <c r="N76" s="33"/>
      <c r="O76" s="27" t="str">
        <f t="shared" si="4"/>
        <v/>
      </c>
      <c r="P76" s="1"/>
      <c r="Q76" s="26"/>
      <c r="R76" s="26"/>
    </row>
    <row r="77" spans="1:18">
      <c r="A77" s="31">
        <v>29</v>
      </c>
      <c r="B77" s="31"/>
      <c r="C77" s="5"/>
      <c r="D77" s="5"/>
      <c r="E77" s="32" t="s">
        <v>33</v>
      </c>
      <c r="F77" s="32"/>
      <c r="G77" s="32"/>
      <c r="H77" s="27" t="str">
        <f t="shared" si="3"/>
        <v/>
      </c>
      <c r="I77" s="4">
        <v>29</v>
      </c>
      <c r="J77" s="5"/>
      <c r="K77" s="5"/>
      <c r="L77" s="33"/>
      <c r="M77" s="33"/>
      <c r="N77" s="33"/>
      <c r="O77" s="27" t="str">
        <f t="shared" si="4"/>
        <v/>
      </c>
      <c r="P77" s="1"/>
      <c r="Q77" s="26"/>
      <c r="R77" s="26"/>
    </row>
    <row r="78" spans="1:18">
      <c r="A78" s="31">
        <v>30</v>
      </c>
      <c r="B78" s="31"/>
      <c r="C78" s="5"/>
      <c r="D78" s="5"/>
      <c r="E78" s="33"/>
      <c r="F78" s="33"/>
      <c r="G78" s="33"/>
      <c r="H78" s="27" t="str">
        <f t="shared" si="3"/>
        <v/>
      </c>
      <c r="I78" s="4">
        <v>30</v>
      </c>
      <c r="J78" s="5"/>
      <c r="K78" s="5"/>
      <c r="L78" s="33"/>
      <c r="M78" s="33"/>
      <c r="N78" s="33"/>
      <c r="O78" s="27" t="str">
        <f t="shared" si="4"/>
        <v/>
      </c>
      <c r="P78" s="1"/>
      <c r="Q78" s="26"/>
      <c r="R78" s="26"/>
    </row>
    <row r="79" spans="1:18">
      <c r="A79" s="31">
        <v>31</v>
      </c>
      <c r="B79" s="31"/>
      <c r="C79" s="5">
        <v>2</v>
      </c>
      <c r="D79" s="5">
        <v>24</v>
      </c>
      <c r="E79" s="32" t="s">
        <v>34</v>
      </c>
      <c r="F79" s="32"/>
      <c r="G79" s="32"/>
      <c r="H79" s="27">
        <f t="shared" si="3"/>
        <v>55</v>
      </c>
      <c r="I79" s="4">
        <v>31</v>
      </c>
      <c r="J79" s="5"/>
      <c r="K79" s="5"/>
      <c r="L79" s="33"/>
      <c r="M79" s="33"/>
      <c r="N79" s="33"/>
      <c r="O79" s="27" t="str">
        <f t="shared" si="4"/>
        <v/>
      </c>
      <c r="P79" s="1"/>
      <c r="Q79" s="26"/>
      <c r="R79" s="26"/>
    </row>
    <row r="80" spans="1:18">
      <c r="A80" s="31">
        <v>32</v>
      </c>
      <c r="B80" s="31"/>
      <c r="C80" s="5">
        <v>5</v>
      </c>
      <c r="D80" s="5">
        <v>6</v>
      </c>
      <c r="E80" s="32" t="s">
        <v>34</v>
      </c>
      <c r="F80" s="32"/>
      <c r="G80" s="32"/>
      <c r="H80" s="27">
        <f t="shared" si="3"/>
        <v>127</v>
      </c>
      <c r="I80" s="4">
        <v>32</v>
      </c>
      <c r="J80" s="5"/>
      <c r="K80" s="5"/>
      <c r="L80" s="33"/>
      <c r="M80" s="33"/>
      <c r="N80" s="33"/>
      <c r="O80" s="27" t="str">
        <f t="shared" si="4"/>
        <v/>
      </c>
      <c r="P80" s="1"/>
      <c r="Q80" s="26"/>
      <c r="R80" s="26"/>
    </row>
    <row r="81" spans="1:18">
      <c r="A81" s="31">
        <v>33</v>
      </c>
      <c r="B81" s="31"/>
      <c r="C81" s="5"/>
      <c r="D81" s="5"/>
      <c r="E81" s="32" t="s">
        <v>34</v>
      </c>
      <c r="F81" s="32"/>
      <c r="G81" s="32"/>
      <c r="H81" s="27" t="str">
        <f t="shared" si="3"/>
        <v/>
      </c>
      <c r="I81" s="4">
        <v>33</v>
      </c>
      <c r="J81" s="5"/>
      <c r="K81" s="5"/>
      <c r="L81" s="33"/>
      <c r="M81" s="33"/>
      <c r="N81" s="33"/>
      <c r="O81" s="27" t="str">
        <f t="shared" si="4"/>
        <v/>
      </c>
      <c r="P81" s="1"/>
      <c r="Q81" s="26"/>
      <c r="R81" s="26"/>
    </row>
    <row r="82" spans="1:18">
      <c r="A82" s="31">
        <v>34</v>
      </c>
      <c r="B82" s="31"/>
      <c r="C82" s="5"/>
      <c r="D82" s="5"/>
      <c r="E82" s="32" t="s">
        <v>34</v>
      </c>
      <c r="F82" s="32"/>
      <c r="G82" s="32"/>
      <c r="H82" s="27" t="str">
        <f t="shared" si="3"/>
        <v/>
      </c>
      <c r="I82" s="4">
        <v>34</v>
      </c>
      <c r="J82" s="5"/>
      <c r="K82" s="5"/>
      <c r="L82" s="33"/>
      <c r="M82" s="33"/>
      <c r="N82" s="33"/>
      <c r="O82" s="27" t="str">
        <f t="shared" si="4"/>
        <v/>
      </c>
      <c r="P82" s="1"/>
      <c r="Q82" s="26"/>
      <c r="R82" s="26"/>
    </row>
    <row r="83" spans="1:18">
      <c r="A83" s="31">
        <v>35</v>
      </c>
      <c r="B83" s="31"/>
      <c r="C83" s="5"/>
      <c r="D83" s="5"/>
      <c r="E83" s="33"/>
      <c r="F83" s="33"/>
      <c r="G83" s="33"/>
      <c r="H83" s="27" t="str">
        <f t="shared" si="3"/>
        <v/>
      </c>
      <c r="I83" s="4">
        <v>35</v>
      </c>
      <c r="J83" s="5"/>
      <c r="K83" s="5"/>
      <c r="L83" s="33"/>
      <c r="M83" s="33"/>
      <c r="N83" s="33"/>
      <c r="O83" s="27" t="str">
        <f t="shared" si="4"/>
        <v/>
      </c>
      <c r="P83" s="1"/>
      <c r="Q83" s="26"/>
      <c r="R83" s="26"/>
    </row>
    <row r="84" spans="1:18">
      <c r="A84" s="31">
        <v>36</v>
      </c>
      <c r="B84" s="31"/>
      <c r="C84" s="5"/>
      <c r="D84" s="5"/>
      <c r="E84" s="32" t="s">
        <v>35</v>
      </c>
      <c r="F84" s="32"/>
      <c r="G84" s="32"/>
      <c r="H84" s="27" t="str">
        <f t="shared" si="3"/>
        <v/>
      </c>
      <c r="I84" s="4">
        <v>36</v>
      </c>
      <c r="J84" s="5"/>
      <c r="K84" s="5"/>
      <c r="L84" s="33"/>
      <c r="M84" s="33"/>
      <c r="N84" s="33"/>
      <c r="O84" s="27" t="str">
        <f t="shared" si="4"/>
        <v/>
      </c>
      <c r="P84" s="1"/>
      <c r="Q84" s="26"/>
      <c r="R84" s="26"/>
    </row>
    <row r="85" spans="1:18">
      <c r="A85" s="31">
        <v>37</v>
      </c>
      <c r="B85" s="31"/>
      <c r="C85" s="5"/>
      <c r="D85" s="5"/>
      <c r="E85" s="32" t="s">
        <v>35</v>
      </c>
      <c r="F85" s="32"/>
      <c r="G85" s="32"/>
      <c r="H85" s="27" t="str">
        <f t="shared" si="3"/>
        <v/>
      </c>
      <c r="I85" s="4">
        <v>37</v>
      </c>
      <c r="J85" s="5"/>
      <c r="K85" s="5"/>
      <c r="L85" s="33"/>
      <c r="M85" s="33"/>
      <c r="N85" s="33"/>
      <c r="O85" s="27" t="str">
        <f t="shared" si="4"/>
        <v/>
      </c>
      <c r="P85" s="1"/>
      <c r="Q85" s="26"/>
      <c r="R85" s="26"/>
    </row>
    <row r="86" spans="1:18">
      <c r="A86" s="31">
        <v>38</v>
      </c>
      <c r="B86" s="31"/>
      <c r="C86" s="5"/>
      <c r="D86" s="5"/>
      <c r="E86" s="32" t="s">
        <v>35</v>
      </c>
      <c r="F86" s="32"/>
      <c r="G86" s="32"/>
      <c r="H86" s="27" t="str">
        <f t="shared" si="3"/>
        <v/>
      </c>
      <c r="I86" s="4">
        <v>38</v>
      </c>
      <c r="J86" s="5"/>
      <c r="K86" s="5"/>
      <c r="L86" s="33"/>
      <c r="M86" s="33"/>
      <c r="N86" s="33"/>
      <c r="O86" s="27" t="str">
        <f t="shared" si="4"/>
        <v/>
      </c>
      <c r="P86" s="1"/>
      <c r="Q86" s="26"/>
      <c r="R86" s="26"/>
    </row>
    <row r="87" spans="1:18">
      <c r="A87" s="31">
        <v>39</v>
      </c>
      <c r="B87" s="31"/>
      <c r="C87" s="5"/>
      <c r="D87" s="5"/>
      <c r="E87" s="33"/>
      <c r="F87" s="33"/>
      <c r="G87" s="33"/>
      <c r="H87" s="27" t="str">
        <f t="shared" si="3"/>
        <v/>
      </c>
      <c r="I87" s="4">
        <v>39</v>
      </c>
      <c r="J87" s="5"/>
      <c r="K87" s="5"/>
      <c r="L87" s="33"/>
      <c r="M87" s="33"/>
      <c r="N87" s="33"/>
      <c r="O87" s="27" t="str">
        <f t="shared" si="4"/>
        <v/>
      </c>
      <c r="P87" s="1"/>
      <c r="Q87" s="26"/>
      <c r="R87" s="26"/>
    </row>
    <row r="88" spans="1:18" ht="16" thickBot="1">
      <c r="A88" s="29">
        <v>40</v>
      </c>
      <c r="B88" s="29"/>
      <c r="C88" s="7"/>
      <c r="D88" s="7"/>
      <c r="E88" s="30"/>
      <c r="F88" s="30"/>
      <c r="G88" s="30"/>
      <c r="H88" s="27" t="str">
        <f t="shared" si="3"/>
        <v/>
      </c>
      <c r="I88" s="6">
        <v>40</v>
      </c>
      <c r="J88" s="7"/>
      <c r="K88" s="7"/>
      <c r="L88" s="30"/>
      <c r="M88" s="30"/>
      <c r="N88" s="30"/>
      <c r="O88" s="27" t="str">
        <f t="shared" si="4"/>
        <v/>
      </c>
      <c r="P88" s="1"/>
      <c r="Q88" s="26"/>
      <c r="R88" s="26"/>
    </row>
    <row r="89" spans="1:18">
      <c r="A89" s="1" t="s">
        <v>36</v>
      </c>
      <c r="B89" s="1"/>
      <c r="C89" s="1"/>
      <c r="D89" s="1"/>
      <c r="E89" s="1"/>
      <c r="F89" s="1"/>
      <c r="G89" s="1"/>
      <c r="H89" s="1"/>
      <c r="I89" s="10" t="s">
        <v>36</v>
      </c>
      <c r="J89" s="1"/>
      <c r="K89" s="1"/>
      <c r="L89" s="1"/>
      <c r="M89" s="1"/>
      <c r="N89" s="1"/>
      <c r="O89" s="1"/>
      <c r="P89" s="1"/>
      <c r="Q89" s="26"/>
      <c r="R89" s="26"/>
    </row>
    <row r="90" spans="1:18">
      <c r="A90" s="28"/>
      <c r="B90" s="28"/>
    </row>
    <row r="91" spans="1:18">
      <c r="A91" s="28"/>
      <c r="B91" s="28"/>
    </row>
    <row r="92" spans="1:18">
      <c r="A92" s="28"/>
      <c r="B92" s="28"/>
    </row>
    <row r="93" spans="1:18">
      <c r="A93" s="28"/>
      <c r="B93" s="28"/>
    </row>
    <row r="94" spans="1:18">
      <c r="A94" s="28"/>
      <c r="B94" s="28"/>
    </row>
    <row r="95" spans="1:18">
      <c r="A95" s="28"/>
      <c r="B95" s="28"/>
    </row>
    <row r="96" spans="1:18">
      <c r="A96" s="28"/>
      <c r="B96" s="28"/>
    </row>
    <row r="97" spans="1:2">
      <c r="A97" s="28"/>
      <c r="B97" s="28"/>
    </row>
    <row r="98" spans="1:2">
      <c r="A98" s="28"/>
      <c r="B98" s="28"/>
    </row>
    <row r="99" spans="1:2">
      <c r="A99" s="28"/>
      <c r="B99" s="28"/>
    </row>
    <row r="100" spans="1:2">
      <c r="A100" s="28"/>
      <c r="B100" s="28"/>
    </row>
    <row r="101" spans="1:2">
      <c r="A101" s="28"/>
      <c r="B101" s="28"/>
    </row>
    <row r="102" spans="1:2">
      <c r="A102" s="28"/>
      <c r="B102" s="28"/>
    </row>
    <row r="103" spans="1:2">
      <c r="A103" s="28"/>
      <c r="B103" s="28"/>
    </row>
    <row r="104" spans="1:2">
      <c r="A104" s="28"/>
      <c r="B104" s="28"/>
    </row>
    <row r="105" spans="1:2">
      <c r="A105" s="28"/>
      <c r="B105" s="28"/>
    </row>
    <row r="106" spans="1:2">
      <c r="A106" s="28"/>
      <c r="B106" s="28"/>
    </row>
    <row r="107" spans="1:2">
      <c r="A107" s="28"/>
      <c r="B107" s="28"/>
    </row>
    <row r="108" spans="1:2">
      <c r="A108" s="28"/>
      <c r="B108" s="28"/>
    </row>
    <row r="109" spans="1:2">
      <c r="A109" s="28"/>
      <c r="B109" s="28"/>
    </row>
    <row r="110" spans="1:2">
      <c r="A110" s="28"/>
      <c r="B110" s="28"/>
    </row>
    <row r="111" spans="1:2">
      <c r="A111" s="28"/>
      <c r="B111" s="28"/>
    </row>
    <row r="112" spans="1:2">
      <c r="A112" s="28"/>
      <c r="B112" s="28"/>
    </row>
  </sheetData>
  <mergeCells count="286">
    <mergeCell ref="A7:B7"/>
    <mergeCell ref="D7:F7"/>
    <mergeCell ref="I7:K7"/>
    <mergeCell ref="L7:P7"/>
    <mergeCell ref="A8:B8"/>
    <mergeCell ref="D8:F8"/>
    <mergeCell ref="I8:K8"/>
    <mergeCell ref="L8:P8"/>
    <mergeCell ref="A1:P1"/>
    <mergeCell ref="B2:C2"/>
    <mergeCell ref="A5:E5"/>
    <mergeCell ref="F5:J5"/>
    <mergeCell ref="A6:E6"/>
    <mergeCell ref="F6:J6"/>
    <mergeCell ref="A11:B11"/>
    <mergeCell ref="D11:F11"/>
    <mergeCell ref="I11:K11"/>
    <mergeCell ref="L11:P11"/>
    <mergeCell ref="A12:B12"/>
    <mergeCell ref="D12:F12"/>
    <mergeCell ref="I12:K12"/>
    <mergeCell ref="L12:P12"/>
    <mergeCell ref="A9:B9"/>
    <mergeCell ref="D9:F9"/>
    <mergeCell ref="I9:K9"/>
    <mergeCell ref="L9:P9"/>
    <mergeCell ref="A10:B10"/>
    <mergeCell ref="D10:F10"/>
    <mergeCell ref="I10:K10"/>
    <mergeCell ref="L10:P10"/>
    <mergeCell ref="A15:B15"/>
    <mergeCell ref="D15:F15"/>
    <mergeCell ref="I15:K15"/>
    <mergeCell ref="L15:P15"/>
    <mergeCell ref="A16:B16"/>
    <mergeCell ref="D16:F16"/>
    <mergeCell ref="I16:K16"/>
    <mergeCell ref="L16:P16"/>
    <mergeCell ref="A13:B13"/>
    <mergeCell ref="D13:F13"/>
    <mergeCell ref="I13:K13"/>
    <mergeCell ref="L13:P13"/>
    <mergeCell ref="A14:B14"/>
    <mergeCell ref="D14:F14"/>
    <mergeCell ref="I14:K14"/>
    <mergeCell ref="L14:P14"/>
    <mergeCell ref="A19:B19"/>
    <mergeCell ref="D19:F19"/>
    <mergeCell ref="I19:K19"/>
    <mergeCell ref="L19:P19"/>
    <mergeCell ref="A20:B20"/>
    <mergeCell ref="D20:F20"/>
    <mergeCell ref="I20:K20"/>
    <mergeCell ref="L20:P20"/>
    <mergeCell ref="A17:B17"/>
    <mergeCell ref="D17:F17"/>
    <mergeCell ref="I17:K17"/>
    <mergeCell ref="L17:P17"/>
    <mergeCell ref="A18:B18"/>
    <mergeCell ref="D18:F18"/>
    <mergeCell ref="I18:K18"/>
    <mergeCell ref="L18:P18"/>
    <mergeCell ref="A23:B23"/>
    <mergeCell ref="D23:F23"/>
    <mergeCell ref="I23:K23"/>
    <mergeCell ref="L23:P23"/>
    <mergeCell ref="A24:B24"/>
    <mergeCell ref="D24:F24"/>
    <mergeCell ref="I24:K24"/>
    <mergeCell ref="L24:P24"/>
    <mergeCell ref="A21:B21"/>
    <mergeCell ref="D21:F21"/>
    <mergeCell ref="I21:K21"/>
    <mergeCell ref="L21:P21"/>
    <mergeCell ref="A22:B22"/>
    <mergeCell ref="D22:F22"/>
    <mergeCell ref="I22:K22"/>
    <mergeCell ref="L22:P22"/>
    <mergeCell ref="A27:B27"/>
    <mergeCell ref="D27:F27"/>
    <mergeCell ref="I27:K27"/>
    <mergeCell ref="L27:P27"/>
    <mergeCell ref="A28:B28"/>
    <mergeCell ref="D28:F28"/>
    <mergeCell ref="I28:K28"/>
    <mergeCell ref="L28:P28"/>
    <mergeCell ref="A25:B25"/>
    <mergeCell ref="D25:F25"/>
    <mergeCell ref="I25:K25"/>
    <mergeCell ref="L25:P25"/>
    <mergeCell ref="A26:B26"/>
    <mergeCell ref="D26:F26"/>
    <mergeCell ref="I26:K26"/>
    <mergeCell ref="L26:P26"/>
    <mergeCell ref="A31:B31"/>
    <mergeCell ref="D31:F31"/>
    <mergeCell ref="I31:K31"/>
    <mergeCell ref="L31:P31"/>
    <mergeCell ref="A32:B32"/>
    <mergeCell ref="D32:F32"/>
    <mergeCell ref="I32:K32"/>
    <mergeCell ref="L32:P32"/>
    <mergeCell ref="A29:B29"/>
    <mergeCell ref="D29:F29"/>
    <mergeCell ref="I29:K29"/>
    <mergeCell ref="L29:P29"/>
    <mergeCell ref="A30:B30"/>
    <mergeCell ref="D30:F30"/>
    <mergeCell ref="I30:K30"/>
    <mergeCell ref="L30:P30"/>
    <mergeCell ref="A35:B35"/>
    <mergeCell ref="D35:F35"/>
    <mergeCell ref="I35:K35"/>
    <mergeCell ref="L35:P35"/>
    <mergeCell ref="A36:B36"/>
    <mergeCell ref="D36:F36"/>
    <mergeCell ref="I36:K36"/>
    <mergeCell ref="L36:P36"/>
    <mergeCell ref="A33:B33"/>
    <mergeCell ref="D33:F33"/>
    <mergeCell ref="I33:K33"/>
    <mergeCell ref="L33:P33"/>
    <mergeCell ref="A34:B34"/>
    <mergeCell ref="D34:F34"/>
    <mergeCell ref="I34:K34"/>
    <mergeCell ref="L34:P34"/>
    <mergeCell ref="A39:P39"/>
    <mergeCell ref="A40:P40"/>
    <mergeCell ref="A41:P41"/>
    <mergeCell ref="A42:P42"/>
    <mergeCell ref="A43:P43"/>
    <mergeCell ref="A44:P44"/>
    <mergeCell ref="A37:B37"/>
    <mergeCell ref="D37:F37"/>
    <mergeCell ref="I37:K37"/>
    <mergeCell ref="L37:P37"/>
    <mergeCell ref="A38:B38"/>
    <mergeCell ref="D38:F38"/>
    <mergeCell ref="I38:K38"/>
    <mergeCell ref="L38:P38"/>
    <mergeCell ref="A50:B50"/>
    <mergeCell ref="E50:G50"/>
    <mergeCell ref="L50:N50"/>
    <mergeCell ref="A51:B51"/>
    <mergeCell ref="E51:G51"/>
    <mergeCell ref="L51:N51"/>
    <mergeCell ref="A48:B48"/>
    <mergeCell ref="E48:G48"/>
    <mergeCell ref="L48:N48"/>
    <mergeCell ref="A49:B49"/>
    <mergeCell ref="E49:G49"/>
    <mergeCell ref="L49:N49"/>
    <mergeCell ref="A54:B54"/>
    <mergeCell ref="E54:G54"/>
    <mergeCell ref="L54:N54"/>
    <mergeCell ref="A55:B55"/>
    <mergeCell ref="E55:G55"/>
    <mergeCell ref="L55:N55"/>
    <mergeCell ref="A52:B52"/>
    <mergeCell ref="E52:G52"/>
    <mergeCell ref="L52:N52"/>
    <mergeCell ref="A53:B53"/>
    <mergeCell ref="E53:G53"/>
    <mergeCell ref="L53:N53"/>
    <mergeCell ref="A58:B58"/>
    <mergeCell ref="E58:G58"/>
    <mergeCell ref="L58:N58"/>
    <mergeCell ref="A59:B59"/>
    <mergeCell ref="E59:G59"/>
    <mergeCell ref="L59:N59"/>
    <mergeCell ref="A56:B56"/>
    <mergeCell ref="E56:G56"/>
    <mergeCell ref="L56:N56"/>
    <mergeCell ref="A57:B57"/>
    <mergeCell ref="E57:G57"/>
    <mergeCell ref="L57:N57"/>
    <mergeCell ref="A62:B62"/>
    <mergeCell ref="E62:G62"/>
    <mergeCell ref="L62:N62"/>
    <mergeCell ref="A63:B63"/>
    <mergeCell ref="E63:G63"/>
    <mergeCell ref="L63:N63"/>
    <mergeCell ref="A60:B60"/>
    <mergeCell ref="E60:G60"/>
    <mergeCell ref="L60:N60"/>
    <mergeCell ref="A61:B61"/>
    <mergeCell ref="E61:G61"/>
    <mergeCell ref="L61:N61"/>
    <mergeCell ref="A66:B66"/>
    <mergeCell ref="E66:G66"/>
    <mergeCell ref="L66:N66"/>
    <mergeCell ref="A67:B67"/>
    <mergeCell ref="E67:G67"/>
    <mergeCell ref="L67:N67"/>
    <mergeCell ref="A64:B64"/>
    <mergeCell ref="E64:G64"/>
    <mergeCell ref="L64:N64"/>
    <mergeCell ref="A65:B65"/>
    <mergeCell ref="E65:G65"/>
    <mergeCell ref="L65:N65"/>
    <mergeCell ref="A70:B70"/>
    <mergeCell ref="E70:G70"/>
    <mergeCell ref="L70:N70"/>
    <mergeCell ref="A71:B71"/>
    <mergeCell ref="E71:G71"/>
    <mergeCell ref="L71:N71"/>
    <mergeCell ref="A68:B68"/>
    <mergeCell ref="E68:G68"/>
    <mergeCell ref="L68:N68"/>
    <mergeCell ref="A69:B69"/>
    <mergeCell ref="E69:G69"/>
    <mergeCell ref="L69:N69"/>
    <mergeCell ref="A74:B74"/>
    <mergeCell ref="E74:G74"/>
    <mergeCell ref="L74:N74"/>
    <mergeCell ref="A75:B75"/>
    <mergeCell ref="E75:G75"/>
    <mergeCell ref="L75:N75"/>
    <mergeCell ref="A72:B72"/>
    <mergeCell ref="E72:G72"/>
    <mergeCell ref="L72:N72"/>
    <mergeCell ref="A73:B73"/>
    <mergeCell ref="E73:G73"/>
    <mergeCell ref="L73:N73"/>
    <mergeCell ref="A78:B78"/>
    <mergeCell ref="E78:G78"/>
    <mergeCell ref="L78:N78"/>
    <mergeCell ref="A79:B79"/>
    <mergeCell ref="E79:G79"/>
    <mergeCell ref="L79:N79"/>
    <mergeCell ref="A76:B76"/>
    <mergeCell ref="E76:G76"/>
    <mergeCell ref="L76:N76"/>
    <mergeCell ref="A77:B77"/>
    <mergeCell ref="E77:G77"/>
    <mergeCell ref="L77:N77"/>
    <mergeCell ref="A82:B82"/>
    <mergeCell ref="E82:G82"/>
    <mergeCell ref="L82:N82"/>
    <mergeCell ref="A83:B83"/>
    <mergeCell ref="E83:G83"/>
    <mergeCell ref="L83:N83"/>
    <mergeCell ref="A80:B80"/>
    <mergeCell ref="E80:G80"/>
    <mergeCell ref="L80:N80"/>
    <mergeCell ref="A81:B81"/>
    <mergeCell ref="E81:G81"/>
    <mergeCell ref="L81:N81"/>
    <mergeCell ref="A86:B86"/>
    <mergeCell ref="E86:G86"/>
    <mergeCell ref="L86:N86"/>
    <mergeCell ref="A87:B87"/>
    <mergeCell ref="E87:G87"/>
    <mergeCell ref="L87:N87"/>
    <mergeCell ref="A84:B84"/>
    <mergeCell ref="E84:G84"/>
    <mergeCell ref="L84:N84"/>
    <mergeCell ref="A85:B85"/>
    <mergeCell ref="E85:G85"/>
    <mergeCell ref="L85:N85"/>
    <mergeCell ref="A93:B93"/>
    <mergeCell ref="A94:B94"/>
    <mergeCell ref="A95:B95"/>
    <mergeCell ref="A96:B96"/>
    <mergeCell ref="A97:B97"/>
    <mergeCell ref="A98:B98"/>
    <mergeCell ref="A88:B88"/>
    <mergeCell ref="E88:G88"/>
    <mergeCell ref="L88:N88"/>
    <mergeCell ref="A90:B90"/>
    <mergeCell ref="A91:B91"/>
    <mergeCell ref="A92:B92"/>
    <mergeCell ref="A111:B111"/>
    <mergeCell ref="A112:B112"/>
    <mergeCell ref="A105:B105"/>
    <mergeCell ref="A106:B106"/>
    <mergeCell ref="A107:B107"/>
    <mergeCell ref="A108:B108"/>
    <mergeCell ref="A109:B109"/>
    <mergeCell ref="A110:B110"/>
    <mergeCell ref="A99:B99"/>
    <mergeCell ref="A100:B100"/>
    <mergeCell ref="A101:B101"/>
    <mergeCell ref="A102:B102"/>
    <mergeCell ref="A103:B103"/>
    <mergeCell ref="A104:B104"/>
  </mergeCells>
  <phoneticPr fontId="1"/>
  <conditionalFormatting sqref="D10 D12 D14 D16 D18:D19 D21:D22 D24:D26 D28:D29 D31:D32 D34:D35">
    <cfRule type="cellIs" dxfId="120" priority="47" stopIfTrue="1" operator="equal">
      <formula>0</formula>
    </cfRule>
  </conditionalFormatting>
  <conditionalFormatting sqref="D11 D13 D15 D17 D20 D23 D27 D30 D33">
    <cfRule type="cellIs" dxfId="119" priority="49" stopIfTrue="1" operator="equal">
      <formula>0</formula>
    </cfRule>
  </conditionalFormatting>
  <conditionalFormatting sqref="D36">
    <cfRule type="cellIs" dxfId="118" priority="99" stopIfTrue="1" operator="equal">
      <formula>0</formula>
    </cfRule>
  </conditionalFormatting>
  <conditionalFormatting sqref="D37">
    <cfRule type="cellIs" dxfId="117" priority="101" stopIfTrue="1" operator="equal">
      <formula>0</formula>
    </cfRule>
  </conditionalFormatting>
  <conditionalFormatting sqref="D38">
    <cfRule type="cellIs" dxfId="116" priority="103" stopIfTrue="1" operator="equal">
      <formula>0</formula>
    </cfRule>
  </conditionalFormatting>
  <conditionalFormatting sqref="D8">
    <cfRule type="cellIs" dxfId="115" priority="43" stopIfTrue="1" operator="equal">
      <formula>0</formula>
    </cfRule>
  </conditionalFormatting>
  <conditionalFormatting sqref="D9">
    <cfRule type="cellIs" dxfId="114" priority="45" stopIfTrue="1" operator="equal">
      <formula>0</formula>
    </cfRule>
  </conditionalFormatting>
  <conditionalFormatting sqref="A10">
    <cfRule type="expression" dxfId="113" priority="9" stopIfTrue="1">
      <formula>$Q10="休日"</formula>
    </cfRule>
  </conditionalFormatting>
  <conditionalFormatting sqref="C10">
    <cfRule type="expression" dxfId="112" priority="13" stopIfTrue="1">
      <formula>$Q10="休日"</formula>
    </cfRule>
  </conditionalFormatting>
  <conditionalFormatting sqref="D10 D12 D14 D16 D18:D19 D21:D22 D24:D26 D28:D29 D31:D32 D34:D35">
    <cfRule type="expression" dxfId="111" priority="46" stopIfTrue="1">
      <formula>$Q10="休日"</formula>
    </cfRule>
  </conditionalFormatting>
  <conditionalFormatting sqref="G10">
    <cfRule type="expression" dxfId="110" priority="106" stopIfTrue="1">
      <formula>$Q10="休日"</formula>
    </cfRule>
  </conditionalFormatting>
  <conditionalFormatting sqref="H10 H12 H14 H16 H18 H20:H21 H23 H25 H27 H29 H31:H32 H34 H36">
    <cfRule type="expression" dxfId="109" priority="137" stopIfTrue="1">
      <formula>$Q10="休日"</formula>
    </cfRule>
  </conditionalFormatting>
  <conditionalFormatting sqref="L10">
    <cfRule type="expression" dxfId="108" priority="170" stopIfTrue="1">
      <formula>$Q10="休日"</formula>
    </cfRule>
  </conditionalFormatting>
  <conditionalFormatting sqref="A11">
    <cfRule type="expression" dxfId="107" priority="10" stopIfTrue="1">
      <formula>$Q11="休日"</formula>
    </cfRule>
  </conditionalFormatting>
  <conditionalFormatting sqref="C11">
    <cfRule type="expression" dxfId="106" priority="14" stopIfTrue="1">
      <formula>$Q11="休日"</formula>
    </cfRule>
  </conditionalFormatting>
  <conditionalFormatting sqref="D11 D13 D15 D17 D20 D23 D27 D30 D33">
    <cfRule type="expression" dxfId="105" priority="48" stopIfTrue="1">
      <formula>$Q11="休日"</formula>
    </cfRule>
  </conditionalFormatting>
  <conditionalFormatting sqref="G11 G13 G15 G17 G19 G21 G23 G25 G27 G29 G32 G35">
    <cfRule type="expression" dxfId="104" priority="107" stopIfTrue="1">
      <formula>$Q11="休日"</formula>
    </cfRule>
  </conditionalFormatting>
  <conditionalFormatting sqref="H11 H13 H15 H17 H19 H22 H33 H24 H26 H28 H30 H35 H37">
    <cfRule type="expression" dxfId="103" priority="138" stopIfTrue="1">
      <formula>$Q11="休日"</formula>
    </cfRule>
  </conditionalFormatting>
  <conditionalFormatting sqref="L11">
    <cfRule type="expression" dxfId="102" priority="171" stopIfTrue="1">
      <formula>$Q11="休日"</formula>
    </cfRule>
  </conditionalFormatting>
  <conditionalFormatting sqref="A12">
    <cfRule type="expression" dxfId="101" priority="199" stopIfTrue="1">
      <formula>$Q12="休日"</formula>
    </cfRule>
  </conditionalFormatting>
  <conditionalFormatting sqref="C12">
    <cfRule type="expression" dxfId="100" priority="15" stopIfTrue="1">
      <formula>$Q12="休日"</formula>
    </cfRule>
  </conditionalFormatting>
  <conditionalFormatting sqref="G12 G14 G16 G18 G20 G22 G24 G26 G28 G30:G31 G33:G34 G36">
    <cfRule type="expression" dxfId="99" priority="108" stopIfTrue="1">
      <formula>$Q12="休日"</formula>
    </cfRule>
  </conditionalFormatting>
  <conditionalFormatting sqref="L12">
    <cfRule type="expression" dxfId="98" priority="172" stopIfTrue="1">
      <formula>$Q12="休日"</formula>
    </cfRule>
  </conditionalFormatting>
  <conditionalFormatting sqref="A13">
    <cfRule type="expression" dxfId="97" priority="200" stopIfTrue="1">
      <formula>$Q13="休日"</formula>
    </cfRule>
  </conditionalFormatting>
  <conditionalFormatting sqref="C13">
    <cfRule type="expression" dxfId="96" priority="16" stopIfTrue="1">
      <formula>$Q13="休日"</formula>
    </cfRule>
  </conditionalFormatting>
  <conditionalFormatting sqref="L13">
    <cfRule type="expression" dxfId="95" priority="173" stopIfTrue="1">
      <formula>$Q13="休日"</formula>
    </cfRule>
  </conditionalFormatting>
  <conditionalFormatting sqref="A14">
    <cfRule type="expression" dxfId="94" priority="201" stopIfTrue="1">
      <formula>$Q14="休日"</formula>
    </cfRule>
  </conditionalFormatting>
  <conditionalFormatting sqref="C14">
    <cfRule type="expression" dxfId="93" priority="17" stopIfTrue="1">
      <formula>$Q14="休日"</formula>
    </cfRule>
  </conditionalFormatting>
  <conditionalFormatting sqref="L14">
    <cfRule type="expression" dxfId="92" priority="174" stopIfTrue="1">
      <formula>$Q14="休日"</formula>
    </cfRule>
  </conditionalFormatting>
  <conditionalFormatting sqref="A15">
    <cfRule type="expression" dxfId="91" priority="202" stopIfTrue="1">
      <formula>$Q15="休日"</formula>
    </cfRule>
  </conditionalFormatting>
  <conditionalFormatting sqref="C15">
    <cfRule type="expression" dxfId="90" priority="18" stopIfTrue="1">
      <formula>$Q15="休日"</formula>
    </cfRule>
  </conditionalFormatting>
  <conditionalFormatting sqref="L15">
    <cfRule type="expression" dxfId="89" priority="175" stopIfTrue="1">
      <formula>$Q15="休日"</formula>
    </cfRule>
  </conditionalFormatting>
  <conditionalFormatting sqref="A16">
    <cfRule type="expression" dxfId="88" priority="203" stopIfTrue="1">
      <formula>$Q16="休日"</formula>
    </cfRule>
  </conditionalFormatting>
  <conditionalFormatting sqref="C16">
    <cfRule type="expression" dxfId="87" priority="19" stopIfTrue="1">
      <formula>$Q16="休日"</formula>
    </cfRule>
  </conditionalFormatting>
  <conditionalFormatting sqref="L16">
    <cfRule type="expression" dxfId="86" priority="176" stopIfTrue="1">
      <formula>$Q16="休日"</formula>
    </cfRule>
  </conditionalFormatting>
  <conditionalFormatting sqref="A17">
    <cfRule type="expression" dxfId="85" priority="204" stopIfTrue="1">
      <formula>$Q17="休日"</formula>
    </cfRule>
  </conditionalFormatting>
  <conditionalFormatting sqref="C17">
    <cfRule type="expression" dxfId="84" priority="20" stopIfTrue="1">
      <formula>$Q17="休日"</formula>
    </cfRule>
  </conditionalFormatting>
  <conditionalFormatting sqref="L17">
    <cfRule type="expression" dxfId="83" priority="177" stopIfTrue="1">
      <formula>$Q17="休日"</formula>
    </cfRule>
  </conditionalFormatting>
  <conditionalFormatting sqref="A18">
    <cfRule type="expression" dxfId="82" priority="205" stopIfTrue="1">
      <formula>$Q18="休日"</formula>
    </cfRule>
  </conditionalFormatting>
  <conditionalFormatting sqref="C18">
    <cfRule type="expression" dxfId="81" priority="21" stopIfTrue="1">
      <formula>$Q18="休日"</formula>
    </cfRule>
  </conditionalFormatting>
  <conditionalFormatting sqref="L18">
    <cfRule type="expression" dxfId="80" priority="178" stopIfTrue="1">
      <formula>$Q18="休日"</formula>
    </cfRule>
  </conditionalFormatting>
  <conditionalFormatting sqref="A19">
    <cfRule type="expression" dxfId="79" priority="206" stopIfTrue="1">
      <formula>$Q19="休日"</formula>
    </cfRule>
  </conditionalFormatting>
  <conditionalFormatting sqref="C19">
    <cfRule type="expression" dxfId="78" priority="22" stopIfTrue="1">
      <formula>$Q19="休日"</formula>
    </cfRule>
  </conditionalFormatting>
  <conditionalFormatting sqref="L19">
    <cfRule type="expression" dxfId="77" priority="179" stopIfTrue="1">
      <formula>$Q19="休日"</formula>
    </cfRule>
  </conditionalFormatting>
  <conditionalFormatting sqref="A20">
    <cfRule type="expression" dxfId="76" priority="207" stopIfTrue="1">
      <formula>$Q20="休日"</formula>
    </cfRule>
  </conditionalFormatting>
  <conditionalFormatting sqref="C20">
    <cfRule type="expression" dxfId="75" priority="23" stopIfTrue="1">
      <formula>$Q20="休日"</formula>
    </cfRule>
  </conditionalFormatting>
  <conditionalFormatting sqref="L20">
    <cfRule type="expression" dxfId="74" priority="180" stopIfTrue="1">
      <formula>$Q20="休日"</formula>
    </cfRule>
  </conditionalFormatting>
  <conditionalFormatting sqref="A21">
    <cfRule type="expression" dxfId="73" priority="208" stopIfTrue="1">
      <formula>$Q21="休日"</formula>
    </cfRule>
  </conditionalFormatting>
  <conditionalFormatting sqref="C21">
    <cfRule type="expression" dxfId="72" priority="24" stopIfTrue="1">
      <formula>$Q21="休日"</formula>
    </cfRule>
  </conditionalFormatting>
  <conditionalFormatting sqref="L21">
    <cfRule type="expression" dxfId="71" priority="181" stopIfTrue="1">
      <formula>$Q21="休日"</formula>
    </cfRule>
  </conditionalFormatting>
  <conditionalFormatting sqref="A22">
    <cfRule type="expression" dxfId="70" priority="209" stopIfTrue="1">
      <formula>$Q22="休日"</formula>
    </cfRule>
  </conditionalFormatting>
  <conditionalFormatting sqref="C22">
    <cfRule type="expression" dxfId="69" priority="25" stopIfTrue="1">
      <formula>$Q22="休日"</formula>
    </cfRule>
  </conditionalFormatting>
  <conditionalFormatting sqref="L22">
    <cfRule type="expression" dxfId="68" priority="182" stopIfTrue="1">
      <formula>$Q22="休日"</formula>
    </cfRule>
  </conditionalFormatting>
  <conditionalFormatting sqref="A23">
    <cfRule type="expression" dxfId="67" priority="210" stopIfTrue="1">
      <formula>$Q23="休日"</formula>
    </cfRule>
  </conditionalFormatting>
  <conditionalFormatting sqref="C23">
    <cfRule type="expression" dxfId="66" priority="26" stopIfTrue="1">
      <formula>$Q23="休日"</formula>
    </cfRule>
  </conditionalFormatting>
  <conditionalFormatting sqref="L23">
    <cfRule type="expression" dxfId="65" priority="183" stopIfTrue="1">
      <formula>$Q23="休日"</formula>
    </cfRule>
  </conditionalFormatting>
  <conditionalFormatting sqref="A24">
    <cfRule type="expression" dxfId="64" priority="211" stopIfTrue="1">
      <formula>$Q24="休日"</formula>
    </cfRule>
  </conditionalFormatting>
  <conditionalFormatting sqref="C24">
    <cfRule type="expression" dxfId="63" priority="27" stopIfTrue="1">
      <formula>$Q24="休日"</formula>
    </cfRule>
  </conditionalFormatting>
  <conditionalFormatting sqref="L24">
    <cfRule type="expression" dxfId="62" priority="184" stopIfTrue="1">
      <formula>$Q24="休日"</formula>
    </cfRule>
  </conditionalFormatting>
  <conditionalFormatting sqref="A25">
    <cfRule type="expression" dxfId="61" priority="212" stopIfTrue="1">
      <formula>$Q25="休日"</formula>
    </cfRule>
  </conditionalFormatting>
  <conditionalFormatting sqref="C25">
    <cfRule type="expression" dxfId="60" priority="28" stopIfTrue="1">
      <formula>$Q25="休日"</formula>
    </cfRule>
  </conditionalFormatting>
  <conditionalFormatting sqref="L25">
    <cfRule type="expression" dxfId="59" priority="185" stopIfTrue="1">
      <formula>$Q25="休日"</formula>
    </cfRule>
  </conditionalFormatting>
  <conditionalFormatting sqref="A26">
    <cfRule type="expression" dxfId="58" priority="213" stopIfTrue="1">
      <formula>$Q26="休日"</formula>
    </cfRule>
  </conditionalFormatting>
  <conditionalFormatting sqref="C26">
    <cfRule type="expression" dxfId="57" priority="29" stopIfTrue="1">
      <formula>$Q26="休日"</formula>
    </cfRule>
  </conditionalFormatting>
  <conditionalFormatting sqref="L26">
    <cfRule type="expression" dxfId="56" priority="186" stopIfTrue="1">
      <formula>$Q26="休日"</formula>
    </cfRule>
  </conditionalFormatting>
  <conditionalFormatting sqref="A27">
    <cfRule type="expression" dxfId="55" priority="214" stopIfTrue="1">
      <formula>$Q27="休日"</formula>
    </cfRule>
  </conditionalFormatting>
  <conditionalFormatting sqref="C27">
    <cfRule type="expression" dxfId="54" priority="30" stopIfTrue="1">
      <formula>$Q27="休日"</formula>
    </cfRule>
  </conditionalFormatting>
  <conditionalFormatting sqref="L27">
    <cfRule type="expression" dxfId="53" priority="187" stopIfTrue="1">
      <formula>$Q27="休日"</formula>
    </cfRule>
  </conditionalFormatting>
  <conditionalFormatting sqref="A28">
    <cfRule type="expression" dxfId="52" priority="215" stopIfTrue="1">
      <formula>$Q28="休日"</formula>
    </cfRule>
  </conditionalFormatting>
  <conditionalFormatting sqref="C28">
    <cfRule type="expression" dxfId="51" priority="31" stopIfTrue="1">
      <formula>$Q28="休日"</formula>
    </cfRule>
  </conditionalFormatting>
  <conditionalFormatting sqref="L28">
    <cfRule type="expression" dxfId="50" priority="188" stopIfTrue="1">
      <formula>$Q28="休日"</formula>
    </cfRule>
  </conditionalFormatting>
  <conditionalFormatting sqref="A29">
    <cfRule type="expression" dxfId="49" priority="216" stopIfTrue="1">
      <formula>$Q29="休日"</formula>
    </cfRule>
  </conditionalFormatting>
  <conditionalFormatting sqref="C29">
    <cfRule type="expression" dxfId="48" priority="32" stopIfTrue="1">
      <formula>$Q29="休日"</formula>
    </cfRule>
  </conditionalFormatting>
  <conditionalFormatting sqref="L29">
    <cfRule type="expression" dxfId="47" priority="189" stopIfTrue="1">
      <formula>$Q29="休日"</formula>
    </cfRule>
  </conditionalFormatting>
  <conditionalFormatting sqref="A30">
    <cfRule type="expression" dxfId="46" priority="217" stopIfTrue="1">
      <formula>$Q30="休日"</formula>
    </cfRule>
  </conditionalFormatting>
  <conditionalFormatting sqref="C30">
    <cfRule type="expression" dxfId="45" priority="33" stopIfTrue="1">
      <formula>$Q30="休日"</formula>
    </cfRule>
  </conditionalFormatting>
  <conditionalFormatting sqref="L30">
    <cfRule type="expression" dxfId="44" priority="190" stopIfTrue="1">
      <formula>$Q30="休日"</formula>
    </cfRule>
  </conditionalFormatting>
  <conditionalFormatting sqref="A31">
    <cfRule type="expression" dxfId="43" priority="219" stopIfTrue="1">
      <formula>$Q31="休日"</formula>
    </cfRule>
  </conditionalFormatting>
  <conditionalFormatting sqref="C31">
    <cfRule type="expression" dxfId="42" priority="34" stopIfTrue="1">
      <formula>$Q31="休日"</formula>
    </cfRule>
  </conditionalFormatting>
  <conditionalFormatting sqref="L31">
    <cfRule type="expression" dxfId="41" priority="191" stopIfTrue="1">
      <formula>$Q31="休日"</formula>
    </cfRule>
  </conditionalFormatting>
  <conditionalFormatting sqref="A32">
    <cfRule type="expression" dxfId="40" priority="1" stopIfTrue="1">
      <formula>$Q32="休日"</formula>
    </cfRule>
  </conditionalFormatting>
  <conditionalFormatting sqref="C32">
    <cfRule type="expression" dxfId="39" priority="35" stopIfTrue="1">
      <formula>$Q32="休日"</formula>
    </cfRule>
  </conditionalFormatting>
  <conditionalFormatting sqref="L32">
    <cfRule type="expression" dxfId="38" priority="192" stopIfTrue="1">
      <formula>$Q32="休日"</formula>
    </cfRule>
  </conditionalFormatting>
  <conditionalFormatting sqref="A33">
    <cfRule type="expression" dxfId="37" priority="2" stopIfTrue="1">
      <formula>$Q33="休日"</formula>
    </cfRule>
  </conditionalFormatting>
  <conditionalFormatting sqref="C33">
    <cfRule type="expression" dxfId="36" priority="36" stopIfTrue="1">
      <formula>$Q33="休日"</formula>
    </cfRule>
  </conditionalFormatting>
  <conditionalFormatting sqref="L33">
    <cfRule type="expression" dxfId="35" priority="193" stopIfTrue="1">
      <formula>$Q33="休日"</formula>
    </cfRule>
  </conditionalFormatting>
  <conditionalFormatting sqref="A34">
    <cfRule type="expression" dxfId="34" priority="3" stopIfTrue="1">
      <formula>$Q34="休日"</formula>
    </cfRule>
  </conditionalFormatting>
  <conditionalFormatting sqref="C34">
    <cfRule type="expression" dxfId="33" priority="37" stopIfTrue="1">
      <formula>$Q34="休日"</formula>
    </cfRule>
  </conditionalFormatting>
  <conditionalFormatting sqref="L34">
    <cfRule type="expression" dxfId="32" priority="194" stopIfTrue="1">
      <formula>$Q34="休日"</formula>
    </cfRule>
  </conditionalFormatting>
  <conditionalFormatting sqref="A35">
    <cfRule type="expression" dxfId="31" priority="5" stopIfTrue="1">
      <formula>$Q35="休日"</formula>
    </cfRule>
  </conditionalFormatting>
  <conditionalFormatting sqref="C35">
    <cfRule type="expression" dxfId="30" priority="38" stopIfTrue="1">
      <formula>$Q35="休日"</formula>
    </cfRule>
  </conditionalFormatting>
  <conditionalFormatting sqref="L35">
    <cfRule type="expression" dxfId="29" priority="195" stopIfTrue="1">
      <formula>$Q35="休日"</formula>
    </cfRule>
  </conditionalFormatting>
  <conditionalFormatting sqref="A36">
    <cfRule type="expression" dxfId="28" priority="6" stopIfTrue="1">
      <formula>$Q36="休日"</formula>
    </cfRule>
  </conditionalFormatting>
  <conditionalFormatting sqref="C36">
    <cfRule type="expression" dxfId="27" priority="39" stopIfTrue="1">
      <formula>$Q36="休日"</formula>
    </cfRule>
  </conditionalFormatting>
  <conditionalFormatting sqref="D36">
    <cfRule type="expression" dxfId="26" priority="98" stopIfTrue="1">
      <formula>$Q36="休日"</formula>
    </cfRule>
  </conditionalFormatting>
  <conditionalFormatting sqref="L36">
    <cfRule type="expression" dxfId="25" priority="196" stopIfTrue="1">
      <formula>$Q36="休日"</formula>
    </cfRule>
  </conditionalFormatting>
  <conditionalFormatting sqref="A37">
    <cfRule type="expression" dxfId="24" priority="7" stopIfTrue="1">
      <formula>$Q37="休日"</formula>
    </cfRule>
  </conditionalFormatting>
  <conditionalFormatting sqref="C37">
    <cfRule type="expression" dxfId="23" priority="40" stopIfTrue="1">
      <formula>$Q37="休日"</formula>
    </cfRule>
  </conditionalFormatting>
  <conditionalFormatting sqref="D37">
    <cfRule type="expression" dxfId="22" priority="100" stopIfTrue="1">
      <formula>$Q37="休日"</formula>
    </cfRule>
  </conditionalFormatting>
  <conditionalFormatting sqref="G37">
    <cfRule type="expression" dxfId="21" priority="133" stopIfTrue="1">
      <formula>$Q37="休日"</formula>
    </cfRule>
  </conditionalFormatting>
  <conditionalFormatting sqref="L37">
    <cfRule type="expression" dxfId="20" priority="197" stopIfTrue="1">
      <formula>$Q37="休日"</formula>
    </cfRule>
  </conditionalFormatting>
  <conditionalFormatting sqref="A38">
    <cfRule type="expression" dxfId="19" priority="8" stopIfTrue="1">
      <formula>$Q38="休日"</formula>
    </cfRule>
  </conditionalFormatting>
  <conditionalFormatting sqref="C38">
    <cfRule type="expression" dxfId="18" priority="41" stopIfTrue="1">
      <formula>$Q38="休日"</formula>
    </cfRule>
  </conditionalFormatting>
  <conditionalFormatting sqref="D38">
    <cfRule type="expression" dxfId="17" priority="102" stopIfTrue="1">
      <formula>$Q38="休日"</formula>
    </cfRule>
  </conditionalFormatting>
  <conditionalFormatting sqref="G38">
    <cfRule type="expression" dxfId="16" priority="134" stopIfTrue="1">
      <formula>$Q38="休日"</formula>
    </cfRule>
  </conditionalFormatting>
  <conditionalFormatting sqref="H38">
    <cfRule type="expression" dxfId="15" priority="165" stopIfTrue="1">
      <formula>$Q38="休日"</formula>
    </cfRule>
  </conditionalFormatting>
  <conditionalFormatting sqref="L38">
    <cfRule type="expression" dxfId="14" priority="198" stopIfTrue="1">
      <formula>$Q38="休日"</formula>
    </cfRule>
  </conditionalFormatting>
  <conditionalFormatting sqref="A8">
    <cfRule type="expression" dxfId="13" priority="218" stopIfTrue="1">
      <formula>$Q8="休日"</formula>
    </cfRule>
  </conditionalFormatting>
  <conditionalFormatting sqref="C8">
    <cfRule type="expression" dxfId="12" priority="11" stopIfTrue="1">
      <formula>$Q8="休日"</formula>
    </cfRule>
  </conditionalFormatting>
  <conditionalFormatting sqref="D8">
    <cfRule type="expression" dxfId="11" priority="42" stopIfTrue="1">
      <formula>$Q8="休日"</formula>
    </cfRule>
  </conditionalFormatting>
  <conditionalFormatting sqref="G8">
    <cfRule type="expression" dxfId="10" priority="104" stopIfTrue="1">
      <formula>$Q8="休日"</formula>
    </cfRule>
  </conditionalFormatting>
  <conditionalFormatting sqref="H8">
    <cfRule type="expression" dxfId="9" priority="135" stopIfTrue="1">
      <formula>$Q8="休日"</formula>
    </cfRule>
  </conditionalFormatting>
  <conditionalFormatting sqref="I8 I10 I12 I14 I16 I18 I20 I22 I24 I26 I28 I30 I32 I34 I36 I38">
    <cfRule type="expression" dxfId="8" priority="166" stopIfTrue="1">
      <formula>$Q8="休日"</formula>
    </cfRule>
  </conditionalFormatting>
  <conditionalFormatting sqref="L8">
    <cfRule type="expression" dxfId="7" priority="168" stopIfTrue="1">
      <formula>$Q8="休日"</formula>
    </cfRule>
  </conditionalFormatting>
  <conditionalFormatting sqref="A9">
    <cfRule type="expression" dxfId="6" priority="4" stopIfTrue="1">
      <formula>$Q9="休日"</formula>
    </cfRule>
  </conditionalFormatting>
  <conditionalFormatting sqref="C9">
    <cfRule type="expression" dxfId="5" priority="12" stopIfTrue="1">
      <formula>$Q9="休日"</formula>
    </cfRule>
  </conditionalFormatting>
  <conditionalFormatting sqref="D9">
    <cfRule type="expression" dxfId="4" priority="44" stopIfTrue="1">
      <formula>$Q9="休日"</formula>
    </cfRule>
  </conditionalFormatting>
  <conditionalFormatting sqref="G9">
    <cfRule type="expression" dxfId="3" priority="105" stopIfTrue="1">
      <formula>$Q9="休日"</formula>
    </cfRule>
  </conditionalFormatting>
  <conditionalFormatting sqref="H9">
    <cfRule type="expression" dxfId="2" priority="136" stopIfTrue="1">
      <formula>$Q9="休日"</formula>
    </cfRule>
  </conditionalFormatting>
  <conditionalFormatting sqref="I9 I11 I13 I15 I17 I19 I21 I23 I25 I27 I29 I31 I33 I35 I37">
    <cfRule type="expression" dxfId="1" priority="167" stopIfTrue="1">
      <formula>$Q9="休日"</formula>
    </cfRule>
  </conditionalFormatting>
  <conditionalFormatting sqref="L9">
    <cfRule type="expression" dxfId="0" priority="169" stopIfTrue="1">
      <formula>$Q9="休日"</formula>
    </cfRule>
  </conditionalFormatting>
  <dataValidations count="1">
    <dataValidation type="time" allowBlank="1" showErrorMessage="1" error="時刻は『HH:MM』の形式で入力して下さい。_x000a_それ以外は入力不可です。_x000a__x000a_入力できる範囲は『0:00』から『23:59』までです。" sqref="D8:D38 G8:H38" xr:uid="{00000000-0002-0000-0000-000000000000}">
      <formula1>0</formula1>
      <formula2>0.999305555555556</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勤務簿</vt:lpstr>
      <vt:lpstr>勤務簿!Print_Area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勤務簿（数式付き）</dc:title>
  <dc:subject>勤怠管理</dc:subject>
  <dc:creator/>
  <dc:description>【2020/03/16】
日付を指定することで、締め日を変更可能にした
【2020/02/29】
リリース</dc:description>
  <cp:lastModifiedBy/>
  <dcterms:created xsi:type="dcterms:W3CDTF">2020-03-16T06:33:23Z</dcterms:created>
  <dcterms:modified xsi:type="dcterms:W3CDTF">2020-03-16T06:40:47Z</dcterms:modified>
</cp:coreProperties>
</file>